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Asignaturas" sheetId="2" state="visible" r:id="rId4"/>
    <sheet name="Mapa del semestre" sheetId="3" state="visible" r:id="rId5"/>
    <sheet name="Semana tipo" sheetId="4" state="visible" r:id="rId6"/>
    <sheet name="Repasos" sheetId="5" state="visible" r:id="rId7"/>
    <sheet name="Cuenta atrás" sheetId="6" state="visible" r:id="rId8"/>
    <sheet name="Registro de tiempo" sheetId="7" state="visible" r:id="rId9"/>
    <sheet name="Revisión semanal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<sst xmlns="http://schemas.openxmlformats.org/spreadsheetml/2006/main" count="174" uniqueCount="152">
  <si>
    <t xml:space="preserve">Planificador de estudio universitario</t>
  </si>
  <si>
    <t xml:space="preserve">Plantilla gratuita · Flujo Creativo Digital</t>
  </si>
  <si>
    <t xml:space="preserve">Cómo se usa</t>
  </si>
  <si>
    <t xml:space="preserve">1.</t>
  </si>
  <si>
    <t xml:space="preserve">Empieza por la hoja Asignaturas: escribe tus asignaturas, sus créditos ECTS y tus horas de clase semanales.</t>
  </si>
  <si>
    <t xml:space="preserve">2.</t>
  </si>
  <si>
    <t xml:space="preserve">Sigue por Mapa del semestre: apunta cada examen, entrega y práctica con su fecha y su peso en la nota.</t>
  </si>
  <si>
    <t xml:space="preserve">3.</t>
  </si>
  <si>
    <t xml:space="preserve">En Semana tipo reparte tus bloques (clase, estudio, repaso, descanso). La hoja te dice si cuadra con lo que necesitas.</t>
  </si>
  <si>
    <t xml:space="preserve">4.</t>
  </si>
  <si>
    <t xml:space="preserve">Usa Repasos para programar los repasos espaciados de cada tema y Cuenta atrás para preparar cada examen.</t>
  </si>
  <si>
    <t xml:space="preserve">5.</t>
  </si>
  <si>
    <t xml:space="preserve">Durante cuatro semanas rellena Registro de tiempo: te mostrará cuánto se desvían tus estimaciones de la realidad.</t>
  </si>
  <si>
    <t xml:space="preserve">6.</t>
  </si>
  <si>
    <t xml:space="preserve">Cada semana dedica diez minutos a Revisión semanal.</t>
  </si>
  <si>
    <t xml:space="preserve">Leyenda</t>
  </si>
  <si>
    <t xml:space="preserve">Celdas amarillas con texto azul</t>
  </si>
  <si>
    <t xml:space="preserve">Son las que debes editar o rellenar.</t>
  </si>
  <si>
    <t xml:space="preserve">Celdas blancas</t>
  </si>
  <si>
    <t xml:space="preserve">Contienen fórmulas. No las borres: se calculan solas.</t>
  </si>
  <si>
    <t xml:space="preserve">Filas de ejemplo</t>
  </si>
  <si>
    <t xml:space="preserve">Cada hoja trae una fila o unos bloques de ejemplo con datos ficticios. Bórralos o sobrescríbelos con los tuyos.</t>
  </si>
  <si>
    <t xml:space="preserve">Supuestos y fuentes</t>
  </si>
  <si>
    <t xml:space="preserve">Horas por crédito</t>
  </si>
  <si>
    <t xml:space="preserve">Por defecto 25 h/crédito, el mínimo que fija el Real Decreto 1125/2003 (entre 25 y 30 horas por crédito, 60 créditos por curso). Tu universidad puede concretar otro valor: cámbialo en Asignaturas. Fuente: BOE, https://www.boe.es/eli/es/rd/2003/09/05/1125/con</t>
  </si>
  <si>
    <t xml:space="preserve">Semanas del semestre</t>
  </si>
  <si>
    <t xml:space="preserve">Por defecto 18 semanas (clases y exámenes). El decreto habla de 36 a 40 semanas por curso. Ajusta a tu calendario académico.</t>
  </si>
  <si>
    <t xml:space="preserve">Repasos +1, +3, +7, +14 días</t>
  </si>
  <si>
    <t xml:space="preserve">Es una sugerencia práctica de la guía, no una cifra de la investigación. La investigación respalda repartir el estudio en el tiempo y practicar recordando (Dunlosky et al., 2013), pero no fija un intervalo único.</t>
  </si>
  <si>
    <t xml:space="preserve">Cuenta atrás de exámenes</t>
  </si>
  <si>
    <t xml:space="preserve">Los hitos (4, 3, 2 y 1 semana antes y la víspera) son una propuesta de la guía. Ajústala al peso del examen y a tu carga.</t>
  </si>
  <si>
    <t xml:space="preserve">Registro de tiempo</t>
  </si>
  <si>
    <t xml:space="preserve">Sirve para combatir la falacia de la planificación (Buehler, Griffin y Ross, 1994): solemos subestimar el tiempo de nuestras tareas.</t>
  </si>
  <si>
    <t xml:space="preserve">Aviso</t>
  </si>
  <si>
    <t xml:space="preserve">Material informativo. No sustituye el consejo de profesionales ni las normas concretas de tu universidad.</t>
  </si>
  <si>
    <t xml:space="preserve">Asignaturas y carga de trabajo</t>
  </si>
  <si>
    <t xml:space="preserve">Convierte tus créditos ECTS en horas reales de trabajo por semana.</t>
  </si>
  <si>
    <t xml:space="preserve">Horas por crédito ECTS</t>
  </si>
  <si>
    <t xml:space="preserve">Semanas del semestre (clases + exámenes)</t>
  </si>
  <si>
    <t xml:space="preserve">Fecha de inicio del semestre</t>
  </si>
  <si>
    <t xml:space="preserve">Asignatura</t>
  </si>
  <si>
    <t xml:space="preserve">Créditos ECTS</t>
  </si>
  <si>
    <t xml:space="preserve">Horas totales de trabajo</t>
  </si>
  <si>
    <t xml:space="preserve">Horas de clase por semana</t>
  </si>
  <si>
    <t xml:space="preserve">Horas de trabajo personal por semana</t>
  </si>
  <si>
    <t xml:space="preserve">Tareas pendientes</t>
  </si>
  <si>
    <t xml:space="preserve">Estadística (ejemplo)</t>
  </si>
  <si>
    <t xml:space="preserve">TOTAL</t>
  </si>
  <si>
    <t xml:space="preserve">Cómo se calcula: Horas totales = créditos × horas por crédito. Trabajo personal por semana = horas totales ÷ semanas del semestre − horas de clase por semana.</t>
  </si>
  <si>
    <t xml:space="preserve">Es una referencia para un estudiante medio a tiempo completo (Real Decreto 1125/2003), no una obligación. Cada asignatura te costará más o menos.</t>
  </si>
  <si>
    <t xml:space="preserve">Mapa del semestre</t>
  </si>
  <si>
    <t xml:space="preserve">Todas tus fechas clave en un solo sitio. Las semanas con 3 o más eventos se marcan como críticas.</t>
  </si>
  <si>
    <t xml:space="preserve">Tipo</t>
  </si>
  <si>
    <t xml:space="preserve">Descripción</t>
  </si>
  <si>
    <t xml:space="preserve">Fecha</t>
  </si>
  <si>
    <t xml:space="preserve">Estado</t>
  </si>
  <si>
    <t xml:space="preserve">Peso en la nota (%)</t>
  </si>
  <si>
    <t xml:space="preserve">Semana del semestre</t>
  </si>
  <si>
    <t xml:space="preserve">Días restantes</t>
  </si>
  <si>
    <t xml:space="preserve">Eventos esa semana</t>
  </si>
  <si>
    <t xml:space="preserve">Examen</t>
  </si>
  <si>
    <t xml:space="preserve">Examen final</t>
  </si>
  <si>
    <t xml:space="preserve">Pendiente</t>
  </si>
  <si>
    <t xml:space="preserve">Semana tipo</t>
  </si>
  <si>
    <t xml:space="preserve">Cada celda es una hora. Elige una categoría en el desplegable. Abajo se suman las horas.</t>
  </si>
  <si>
    <t xml:space="preserve">Hora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</si>
  <si>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</si>
  <si>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</si>
  <si>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</si>
  <si>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</si>
  <si>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</si>
  <si>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</si>
  <si>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</si>
  <si>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Categoría</t>
  </si>
  <si>
    <t xml:space="preserve">Horas por semana</t>
  </si>
  <si>
    <t xml:space="preserve">08:00</t>
  </si>
  <si>
    <t xml:space="preserve">Clase</t>
  </si>
  <si>
    <t xml:space="preserve">09:00</t>
  </si>
  <si>
    <t xml:space="preserve">Estudio</t>
  </si>
  <si>
    <t xml:space="preserve">10:00</t>
  </si>
  <si>
    <t xml:space="preserve">Entrega</t>
  </si>
  <si>
    <t xml:space="preserve">11:00</t>
  </si>
  <si>
    <t xml:space="preserve">Repaso</t>
  </si>
  <si>
    <t xml:space="preserve">12:00</t>
  </si>
  <si>
    <t xml:space="preserve">Trabajo</t>
  </si>
  <si>
    <t xml:space="preserve">13:00</t>
  </si>
  <si>
    <t xml:space="preserve">Descanso</t>
  </si>
  <si>
    <t xml:space="preserve">14:00</t>
  </si>
  <si>
    <t xml:space="preserve">15:00</t>
  </si>
  <si>
    <t xml:space="preserve">Trabajo personal planificado (Estudio + Entrega + Repaso)</t>
  </si>
  <si>
    <t xml:space="preserve">16:00</t>
  </si>
  <si>
    <t xml:space="preserve">Trabajo personal necesario según Asignaturas</t>
  </si>
  <si>
    <t xml:space="preserve">17:00</t>
  </si>
  <si>
    <t xml:space="preserve">Diferencia (planificado − necesario)</t>
  </si>
  <si>
    <t xml:space="preserve">18:00</t>
  </si>
  <si>
    <t xml:space="preserve">Lectura</t>
  </si>
  <si>
    <t xml:space="preserve">19:00</t>
  </si>
  <si>
    <t xml:space="preserve">20:00</t>
  </si>
  <si>
    <t xml:space="preserve">Consejo: reserva tus horas de mayor concentración para el estudio y protege el descanso. Los fines de semana sin estudio son una opción legítima.</t>
  </si>
  <si>
    <t xml:space="preserve">21:00</t>
  </si>
  <si>
    <t xml:space="preserve">22:00</t>
  </si>
  <si>
    <t xml:space="preserve">Plan de repasos espaciados</t>
  </si>
  <si>
    <t xml:space="preserve">Apunta cuándo estudias un tema y la hoja calcula cuándo repasarlo. Marca «Sí» al completar cada repaso.</t>
  </si>
  <si>
    <t xml:space="preserve">Tema</t>
  </si>
  <si>
    <t xml:space="preserve">Fecha de estudio</t>
  </si>
  <si>
    <t xml:space="preserve">Repaso 1 (+1 día)</t>
  </si>
  <si>
    <t xml:space="preserve">Repaso 2 (+3 días)</t>
  </si>
  <si>
    <t xml:space="preserve">Repaso 3 (+7 días)</t>
  </si>
  <si>
    <t xml:space="preserve">Repaso 4 (+14 días)</t>
  </si>
  <si>
    <t xml:space="preserve">Hecho 1</t>
  </si>
  <si>
    <t xml:space="preserve">Hecho 2</t>
  </si>
  <si>
    <t xml:space="preserve">Hecho 3</t>
  </si>
  <si>
    <t xml:space="preserve">Hecho 4</t>
  </si>
  <si>
    <t xml:space="preserve">Repasos pendientes</t>
  </si>
  <si>
    <t xml:space="preserve">Tema 3 (ejemplo)</t>
  </si>
  <si>
    <t xml:space="preserve">Estadística</t>
  </si>
  <si>
    <t xml:space="preserve">Rojo = repaso que ya tocaba y no has marcado. Verde = hecho. En cada repaso, hazte preguntas sin mirar apuntes y centra la ronda en lo que fallaste.</t>
  </si>
  <si>
    <t xml:space="preserve">Escribe la fecha del examen y obtén los hitos de preparación.</t>
  </si>
  <si>
    <t xml:space="preserve">Fecha del examen</t>
  </si>
  <si>
    <t xml:space="preserve">4 semanas antes</t>
  </si>
  <si>
    <t xml:space="preserve">3 semanas antes</t>
  </si>
  <si>
    <t xml:space="preserve">2 semanas antes</t>
  </si>
  <si>
    <t xml:space="preserve">1 semana antes</t>
  </si>
  <si>
    <t xml:space="preserve">La víspera</t>
  </si>
  <si>
    <t xml:space="preserve">Qué hacer en cada hito (propuesta de la guía)</t>
  </si>
  <si>
    <t xml:space="preserve">Hito</t>
  </si>
  <si>
    <t xml:space="preserve">Qué hacer</t>
  </si>
  <si>
    <t xml:space="preserve">Reúne temario y criterios de evaluación. Haz un mapa de temas según su peso. Empieza tu banco de preguntas: fichas, ejercicios, esquemas con huecos.</t>
  </si>
  <si>
    <t xml:space="preserve">Primera vuelta con autoevaluación, sin apuntes. Anota lo que fallas.</t>
  </si>
  <si>
    <t xml:space="preserve">Segunda vuelta mezclando temas, no uno detrás de otro. Si hay exámenes de años anteriores, haz un simulacro con tiempo.</t>
  </si>
  <si>
    <t xml:space="preserve">Repasa tus errores, las fichas y los ejercicios. Reduce el material nuevo.</t>
  </si>
  <si>
    <t xml:space="preserve">Repaso ligero, logística preparada (documentación, material, trayecto) y, sobre todo, dormir.</t>
  </si>
  <si>
    <t xml:space="preserve">Registro de tiempo: estimado frente a real</t>
  </si>
  <si>
    <t xml:space="preserve">Apunta durante cuatro semanas cuánto tardas de verdad. Así corriges la falacia de la planificación.</t>
  </si>
  <si>
    <t xml:space="preserve">Ratio medio real / estimado:</t>
  </si>
  <si>
    <t xml:space="preserve">Tarea</t>
  </si>
  <si>
    <t xml:space="preserve">Horas estimadas</t>
  </si>
  <si>
    <t xml:space="preserve">Horas reales</t>
  </si>
  <si>
    <t xml:space="preserve">Desviación (h)</t>
  </si>
  <si>
    <t xml:space="preserve">Ratio real / estimado</t>
  </si>
  <si>
    <t xml:space="preserve">Ejercicios tema 3 (ejemplo)</t>
  </si>
  <si>
    <t xml:space="preserve">Revisión semanal (10 minutos)</t>
  </si>
  <si>
    <t xml:space="preserve">Tres preguntas simples cada viernes o domingo.</t>
  </si>
  <si>
    <t xml:space="preserve">Nota media de tus semanas:</t>
  </si>
  <si>
    <t xml:space="preserve">Semana (lunes)</t>
  </si>
  <si>
    <t xml:space="preserve">¿Qué salió bien?</t>
  </si>
  <si>
    <t xml:space="preserve">¿Qué se atascó y por qué?</t>
  </si>
  <si>
    <t xml:space="preserve">¿Qué cambio la semana que viene?</t>
  </si>
  <si>
    <t xml:space="preserve">Nota de la semana (1-5)</t>
  </si>
  <si>
    <t xml:space="preserve">Terminé la práctica 1 (ejemplo)</t>
  </si>
  <si>
    <t xml:space="preserve">Subestimé el tiempo de los ejercicios</t>
  </si>
  <si>
    <t xml:space="preserve">Bloquear 3 h en vez de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</si>
</sst>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E07A5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4F1EA"/>
      </patternFill>
    </fill>
    <fill>
      <patternFill patternType="solid">
        <fgColor rgb="FF1F4E5F"/>
        <bgColor rgb="FF333333"/>
      </patternFill>
    </fill>
    <fill>
      <patternFill patternType="solid">
        <fgColor rgb="FFF4F1EA"/>
        <bgColor rgb="FFE7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9C2B16"/>
      </font>
      <fill>
        <patternFill>
          <bgColor rgb="FFF4B6A6"/>
        </patternFill>
      </fill>
    </dxf>
    <dxf>
      <fill>
        <patternFill>
          <bgColor rgb="FFD9EAD3"/>
        </patternFill>
      </fill>
    </dxf>
    <dxf>
      <fill>
        <patternFill>
          <bgColor rgb="FFBDD7EE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D9C2E9"/>
        </patternFill>
      </fill>
    </dxf>
    <dxf>
      <fill>
        <patternFill>
          <bgColor rgb="FFF4B084"/>
        </patternFill>
      </fill>
    </dxf>
    <dxf>
      <fill>
        <patternFill>
          <bgColor rgb="FFF8CBAD"/>
        </patternFill>
      </fill>
    </dxf>
    <dxf>
      <fill>
        <patternFill>
          <bgColor rgb="FFF4B6A6"/>
        </patternFill>
      </fill>
    </dxf>
    <dxf>
      <font>
        <name val="Arial"/>
        <charset val="1"/>
        <family val="0"/>
        <color rgb="FF7F7F7F"/>
      </font>
      <fill>
        <patternFill>
          <bgColor rgb="FFE7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4F1EA"/>
      <rgbColor rgb="FF660066"/>
      <rgbColor rgb="FFE07A5F"/>
      <rgbColor rgb="FF0066CC"/>
      <rgbColor rgb="FFD9C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D9EAD3"/>
      <rgbColor rgb="FFFFE699"/>
      <rgbColor rgb="FFBDD7EE"/>
      <rgbColor rgb="FFF4B6A6"/>
      <rgbColor rgb="FFC6E0B4"/>
      <rgbColor rgb="FFF8CBAD"/>
      <rgbColor rgb="FF3366FF"/>
      <rgbColor rgb="FF33CCCC"/>
      <rgbColor rgb="FF99CC00"/>
      <rgbColor rgb="FFFFCC00"/>
      <rgbColor rgb="FFF4B084"/>
      <rgbColor rgb="FFFF6600"/>
      <rgbColor rgb="FF595959"/>
      <rgbColor rgb="FF969696"/>
      <rgbColor rgb="FF1F4E5F"/>
      <rgbColor rgb="FF339966"/>
      <rgbColor rgb="FF003300"/>
      <rgbColor rgb="FF333300"/>
      <rgbColor rgb="FF9C2B1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5" t="s">
        <v>6</v>
      </c>
    </row>
    <row r="7" customFormat="false" ht="27.75" hidden="false" customHeight="tru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4" t="s">
        <v>9</v>
      </c>
      <c r="B8" s="5" t="s">
        <v>10</v>
      </c>
    </row>
    <row r="9" customFormat="false" ht="27.75" hidden="false" customHeight="true" outlineLevel="0" collapsed="false">
      <c r="A9" s="4" t="s">
        <v>11</v>
      </c>
      <c r="B9" s="5" t="s">
        <v>12</v>
      </c>
    </row>
    <row r="10" customFormat="false" ht="15" hidden="false" customHeight="false" outlineLevel="0" collapsed="false">
      <c r="A10" s="4" t="s">
        <v>13</v>
      </c>
      <c r="B10" s="5" t="s">
        <v>14</v>
      </c>
    </row>
    <row r="11" customFormat="false" ht="15" hidden="false" customHeight="false" outlineLevel="0" collapsed="false">
      <c r="A11" s="4"/>
    </row>
    <row r="12" customFormat="false" ht="15" hidden="false" customHeight="false" outlineLevel="0" collapsed="false">
      <c r="A12" s="3" t="s">
        <v>15</v>
      </c>
    </row>
    <row r="13" customFormat="false" ht="15" hidden="false" customHeight="false" outlineLevel="0" collapsed="false">
      <c r="A13" s="6" t="s">
        <v>16</v>
      </c>
      <c r="B13" s="5" t="s">
        <v>17</v>
      </c>
    </row>
    <row r="14" customFormat="false" ht="15" hidden="false" customHeight="false" outlineLevel="0" collapsed="false">
      <c r="A14" s="4" t="s">
        <v>18</v>
      </c>
      <c r="B14" s="5" t="s">
        <v>19</v>
      </c>
    </row>
    <row r="15" customFormat="false" ht="27.75" hidden="false" customHeight="true" outlineLevel="0" collapsed="false">
      <c r="A15" s="4" t="s">
        <v>20</v>
      </c>
      <c r="B15" s="5" t="s">
        <v>21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3" t="s">
        <v>22</v>
      </c>
    </row>
    <row r="18" customFormat="false" ht="42" hidden="false" customHeight="true" outlineLevel="0" collapsed="false">
      <c r="A18" s="4" t="s">
        <v>23</v>
      </c>
      <c r="B18" s="5" t="s">
        <v>24</v>
      </c>
    </row>
    <row r="19" customFormat="false" ht="27.75" hidden="false" customHeight="true" outlineLevel="0" collapsed="false">
      <c r="A19" s="4" t="s">
        <v>25</v>
      </c>
      <c r="B19" s="5" t="s">
        <v>26</v>
      </c>
    </row>
    <row r="20" customFormat="false" ht="27.75" hidden="false" customHeight="true" outlineLevel="0" collapsed="false">
      <c r="A20" s="4" t="s">
        <v>27</v>
      </c>
      <c r="B20" s="5" t="s">
        <v>28</v>
      </c>
    </row>
    <row r="21" customFormat="false" ht="27.75" hidden="false" customHeight="true" outlineLevel="0" collapsed="false">
      <c r="A21" s="4" t="s">
        <v>29</v>
      </c>
      <c r="B21" s="5" t="s">
        <v>30</v>
      </c>
    </row>
    <row r="22" customFormat="false" ht="27.75" hidden="false" customHeight="true" outlineLevel="0" collapsed="false">
      <c r="A22" s="4" t="s">
        <v>31</v>
      </c>
      <c r="B22" s="5" t="s">
        <v>32</v>
      </c>
    </row>
    <row r="23" customFormat="false" ht="15" hidden="false" customHeight="false" outlineLevel="0" collapsed="false">
      <c r="A23" s="4"/>
    </row>
    <row r="24" customFormat="false" ht="15" hidden="false" customHeight="false" outlineLevel="0" collapsed="false">
      <c r="A24" s="4" t="s">
        <v>33</v>
      </c>
      <c r="B24" s="5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4" min="3" style="0" width="20"/>
    <col collapsed="false" customWidth="true" hidden="false" outlineLevel="0" max="5" min="5" style="0" width="24"/>
    <col collapsed="false" customWidth="true" hidden="false" outlineLevel="0" max="6" min="6" style="0" width="18"/>
  </cols>
  <sheetData>
    <row r="1" customFormat="false" ht="19.7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15" hidden="false" customHeight="false" outlineLevel="0" collapsed="false">
      <c r="A4" s="7" t="s">
        <v>37</v>
      </c>
      <c r="B4" s="8" t="n">
        <v>25</v>
      </c>
    </row>
    <row r="5" customFormat="false" ht="15" hidden="false" customHeight="false" outlineLevel="0" collapsed="false">
      <c r="A5" s="7" t="s">
        <v>38</v>
      </c>
      <c r="B5" s="8" t="n">
        <v>18</v>
      </c>
    </row>
    <row r="6" customFormat="false" ht="15" hidden="false" customHeight="false" outlineLevel="0" collapsed="false">
      <c r="A6" s="7" t="s">
        <v>39</v>
      </c>
      <c r="B6" s="9" t="n">
        <v>46279</v>
      </c>
    </row>
    <row r="8" customFormat="false" ht="31.5" hidden="false" customHeight="true" outlineLevel="0" collapsed="false">
      <c r="A8" s="10" t="s">
        <v>40</v>
      </c>
      <c r="B8" s="10" t="s">
        <v>41</v>
      </c>
      <c r="C8" s="10" t="s">
        <v>42</v>
      </c>
      <c r="D8" s="10" t="s">
        <v>43</v>
      </c>
      <c r="E8" s="10" t="s">
        <v>44</v>
      </c>
      <c r="F8" s="10" t="s">
        <v>45</v>
      </c>
    </row>
    <row r="9" customFormat="false" ht="15" hidden="false" customHeight="false" outlineLevel="0" collapsed="false">
      <c r="A9" s="11" t="s">
        <v>46</v>
      </c>
      <c r="B9" s="8" t="n">
        <v>6</v>
      </c>
      <c r="C9" s="12" t="n">
        <f aca="false">IF(B9="","",B9*$B$4)</f>
        <v>150</v>
      </c>
      <c r="D9" s="8" t="n">
        <v>4</v>
      </c>
      <c r="E9" s="12" t="n">
        <f aca="false">IF(B9="","",ROUND(C9/$B$5-D9,1))</f>
        <v>4.3</v>
      </c>
      <c r="F9" s="12" t="n">
        <f aca="false">IF(A9="","",COUNTIFS('Mapa del semestre'!$A$6:$A$65,A9,'Mapa del semestre'!$E$6:$E$65,"Pendiente"))</f>
        <v>1</v>
      </c>
    </row>
    <row r="10" customFormat="false" ht="15" hidden="false" customHeight="false" outlineLevel="0" collapsed="false">
      <c r="A10" s="11"/>
      <c r="B10" s="8"/>
      <c r="C10" s="12" t="str">
        <f aca="false">IF(B10="","",B10*$B$4)</f>
        <v/>
      </c>
      <c r="D10" s="8"/>
      <c r="E10" s="12" t="str">
        <f aca="false">IF(B10="","",ROUND(C10/$B$5-D10,1))</f>
        <v/>
      </c>
      <c r="F10" s="12" t="str">
        <f aca="false">IF(A10="","",COUNTIFS('Mapa del semestre'!$A$6:$A$65,A10,'Mapa del semestre'!$E$6:$E$65,"Pendiente"))</f>
        <v/>
      </c>
    </row>
    <row r="11" customFormat="false" ht="15" hidden="false" customHeight="false" outlineLevel="0" collapsed="false">
      <c r="A11" s="11"/>
      <c r="B11" s="8"/>
      <c r="C11" s="12" t="str">
        <f aca="false">IF(B11="","",B11*$B$4)</f>
        <v/>
      </c>
      <c r="D11" s="8"/>
      <c r="E11" s="12" t="str">
        <f aca="false">IF(B11="","",ROUND(C11/$B$5-D11,1))</f>
        <v/>
      </c>
      <c r="F11" s="12" t="str">
        <f aca="false">IF(A11="","",COUNTIFS('Mapa del semestre'!$A$6:$A$65,A11,'Mapa del semestre'!$E$6:$E$65,"Pendiente"))</f>
        <v/>
      </c>
    </row>
    <row r="12" customFormat="false" ht="15" hidden="false" customHeight="false" outlineLevel="0" collapsed="false">
      <c r="A12" s="11"/>
      <c r="B12" s="8"/>
      <c r="C12" s="12" t="str">
        <f aca="false">IF(B12="","",B12*$B$4)</f>
        <v/>
      </c>
      <c r="D12" s="8"/>
      <c r="E12" s="12" t="str">
        <f aca="false">IF(B12="","",ROUND(C12/$B$5-D12,1))</f>
        <v/>
      </c>
      <c r="F12" s="12" t="str">
        <f aca="false">IF(A12="","",COUNTIFS('Mapa del semestre'!$A$6:$A$65,A12,'Mapa del semestre'!$E$6:$E$65,"Pendiente"))</f>
        <v/>
      </c>
    </row>
    <row r="13" customFormat="false" ht="15" hidden="false" customHeight="false" outlineLevel="0" collapsed="false">
      <c r="A13" s="11"/>
      <c r="B13" s="8"/>
      <c r="C13" s="12" t="str">
        <f aca="false">IF(B13="","",B13*$B$4)</f>
        <v/>
      </c>
      <c r="D13" s="8"/>
      <c r="E13" s="12" t="str">
        <f aca="false">IF(B13="","",ROUND(C13/$B$5-D13,1))</f>
        <v/>
      </c>
      <c r="F13" s="12" t="str">
        <f aca="false">IF(A13="","",COUNTIFS('Mapa del semestre'!$A$6:$A$65,A13,'Mapa del semestre'!$E$6:$E$65,"Pendiente"))</f>
        <v/>
      </c>
    </row>
    <row r="14" customFormat="false" ht="15" hidden="false" customHeight="false" outlineLevel="0" collapsed="false">
      <c r="A14" s="11"/>
      <c r="B14" s="8"/>
      <c r="C14" s="12" t="str">
        <f aca="false">IF(B14="","",B14*$B$4)</f>
        <v/>
      </c>
      <c r="D14" s="8"/>
      <c r="E14" s="12" t="str">
        <f aca="false">IF(B14="","",ROUND(C14/$B$5-D14,1))</f>
        <v/>
      </c>
      <c r="F14" s="12" t="str">
        <f aca="false">IF(A14="","",COUNTIFS('Mapa del semestre'!$A$6:$A$65,A14,'Mapa del semestre'!$E$6:$E$65,"Pendiente"))</f>
        <v/>
      </c>
    </row>
    <row r="15" customFormat="false" ht="15" hidden="false" customHeight="false" outlineLevel="0" collapsed="false">
      <c r="A15" s="11"/>
      <c r="B15" s="8"/>
      <c r="C15" s="12" t="str">
        <f aca="false">IF(B15="","",B15*$B$4)</f>
        <v/>
      </c>
      <c r="D15" s="8"/>
      <c r="E15" s="12" t="str">
        <f aca="false">IF(B15="","",ROUND(C15/$B$5-D15,1))</f>
        <v/>
      </c>
      <c r="F15" s="12" t="str">
        <f aca="false">IF(A15="","",COUNTIFS('Mapa del semestre'!$A$6:$A$65,A15,'Mapa del semestre'!$E$6:$E$65,"Pendiente"))</f>
        <v/>
      </c>
    </row>
    <row r="16" customFormat="false" ht="15" hidden="false" customHeight="false" outlineLevel="0" collapsed="false">
      <c r="A16" s="11"/>
      <c r="B16" s="8"/>
      <c r="C16" s="12" t="str">
        <f aca="false">IF(B16="","",B16*$B$4)</f>
        <v/>
      </c>
      <c r="D16" s="8"/>
      <c r="E16" s="12" t="str">
        <f aca="false">IF(B16="","",ROUND(C16/$B$5-D16,1))</f>
        <v/>
      </c>
      <c r="F16" s="12" t="str">
        <f aca="false">IF(A16="","",COUNTIFS('Mapa del semestre'!$A$6:$A$65,A16,'Mapa del semestre'!$E$6:$E$65,"Pendiente"))</f>
        <v/>
      </c>
    </row>
    <row r="17" customFormat="false" ht="15" hidden="false" customHeight="false" outlineLevel="0" collapsed="false">
      <c r="A17" s="11"/>
      <c r="B17" s="8"/>
      <c r="C17" s="12" t="str">
        <f aca="false">IF(B17="","",B17*$B$4)</f>
        <v/>
      </c>
      <c r="D17" s="8"/>
      <c r="E17" s="12" t="str">
        <f aca="false">IF(B17="","",ROUND(C17/$B$5-D17,1))</f>
        <v/>
      </c>
      <c r="F17" s="12" t="str">
        <f aca="false">IF(A17="","",COUNTIFS('Mapa del semestre'!$A$6:$A$65,A17,'Mapa del semestre'!$E$6:$E$65,"Pendiente"))</f>
        <v/>
      </c>
    </row>
    <row r="18" customFormat="false" ht="15" hidden="false" customHeight="false" outlineLevel="0" collapsed="false">
      <c r="A18" s="11"/>
      <c r="B18" s="8"/>
      <c r="C18" s="12" t="str">
        <f aca="false">IF(B18="","",B18*$B$4)</f>
        <v/>
      </c>
      <c r="D18" s="8"/>
      <c r="E18" s="12" t="str">
        <f aca="false">IF(B18="","",ROUND(C18/$B$5-D18,1))</f>
        <v/>
      </c>
      <c r="F18" s="12" t="str">
        <f aca="false">IF(A18="","",COUNTIFS('Mapa del semestre'!$A$6:$A$65,A18,'Mapa del semestre'!$E$6:$E$65,"Pendiente"))</f>
        <v/>
      </c>
    </row>
    <row r="19" customFormat="false" ht="15" hidden="false" customHeight="false" outlineLevel="0" collapsed="false">
      <c r="A19" s="11"/>
      <c r="B19" s="8"/>
      <c r="C19" s="12" t="str">
        <f aca="false">IF(B19="","",B19*$B$4)</f>
        <v/>
      </c>
      <c r="D19" s="8"/>
      <c r="E19" s="12" t="str">
        <f aca="false">IF(B19="","",ROUND(C19/$B$5-D19,1))</f>
        <v/>
      </c>
      <c r="F19" s="12" t="str">
        <f aca="false">IF(A19="","",COUNTIFS('Mapa del semestre'!$A$6:$A$65,A19,'Mapa del semestre'!$E$6:$E$65,"Pendiente"))</f>
        <v/>
      </c>
    </row>
    <row r="20" customFormat="false" ht="15" hidden="false" customHeight="false" outlineLevel="0" collapsed="false">
      <c r="A20" s="11"/>
      <c r="B20" s="8"/>
      <c r="C20" s="12" t="str">
        <f aca="false">IF(B20="","",B20*$B$4)</f>
        <v/>
      </c>
      <c r="D20" s="8"/>
      <c r="E20" s="12" t="str">
        <f aca="false">IF(B20="","",ROUND(C20/$B$5-D20,1))</f>
        <v/>
      </c>
      <c r="F20" s="12" t="str">
        <f aca="false">IF(A20="","",COUNTIFS('Mapa del semestre'!$A$6:$A$65,A20,'Mapa del semestre'!$E$6:$E$65,"Pendiente"))</f>
        <v/>
      </c>
    </row>
    <row r="21" customFormat="false" ht="15" hidden="false" customHeight="false" outlineLevel="0" collapsed="false">
      <c r="A21" s="13" t="s">
        <v>47</v>
      </c>
      <c r="B21" s="14" t="n">
        <f aca="false">SUM(B9:B20)</f>
        <v>6</v>
      </c>
      <c r="C21" s="14" t="n">
        <f aca="false">SUM(C9:C20)</f>
        <v>150</v>
      </c>
      <c r="D21" s="14" t="n">
        <f aca="false">SUM(D9:D20)</f>
        <v>4</v>
      </c>
      <c r="E21" s="14" t="n">
        <f aca="false">SUM(E9:E20)</f>
        <v>4.3</v>
      </c>
      <c r="F21" s="14" t="n">
        <f aca="false">SUM(F9:F20)</f>
        <v>1</v>
      </c>
    </row>
    <row r="23" customFormat="false" ht="15" hidden="false" customHeight="false" outlineLevel="0" collapsed="false">
      <c r="A23" s="2" t="s">
        <v>48</v>
      </c>
    </row>
    <row r="24" customFormat="false" ht="15" hidden="false" customHeight="false" outlineLevel="0" collapsed="false">
      <c r="A24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J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6"/>
  </cols>
  <sheetData>
    <row r="1" customFormat="false" ht="19.7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5" customFormat="false" ht="31.5" hidden="false" customHeight="true" outlineLevel="0" collapsed="false">
      <c r="A5" s="10" t="s">
        <v>40</v>
      </c>
      <c r="B5" s="10" t="s">
        <v>52</v>
      </c>
      <c r="C5" s="10" t="s">
        <v>53</v>
      </c>
      <c r="D5" s="10" t="s">
        <v>54</v>
      </c>
      <c r="E5" s="10" t="s">
        <v>55</v>
      </c>
      <c r="F5" s="10" t="s">
        <v>56</v>
      </c>
      <c r="G5" s="10" t="s">
        <v>57</v>
      </c>
      <c r="H5" s="10" t="s">
        <v>58</v>
      </c>
      <c r="I5" s="10" t="s">
        <v>59</v>
      </c>
      <c r="J5" s="10" t="s">
        <v>33</v>
      </c>
    </row>
    <row r="6" customFormat="false" ht="15" hidden="false" customHeight="false" outlineLevel="0" collapsed="false">
      <c r="A6" s="11" t="s">
        <v>46</v>
      </c>
      <c r="B6" s="8" t="s">
        <v>60</v>
      </c>
      <c r="C6" s="11" t="s">
        <v>61</v>
      </c>
      <c r="D6" s="9" t="n">
        <v>46407</v>
      </c>
      <c r="E6" s="8" t="s">
        <v>62</v>
      </c>
      <c r="F6" s="8" t="n">
        <v>70</v>
      </c>
      <c r="G6" s="12" t="n">
        <f aca="false">IF(D6="","",INT((D6-Asignaturas!$B$6)/7)+1)</f>
        <v>19</v>
      </c>
      <c r="H6" s="12" t="n">
        <f aca="true">IF(D6="","",D6-TODAY())</f>
        <v>102</v>
      </c>
      <c r="I6" s="12" t="n">
        <f aca="false">IF(G6="","",COUNTIF($G$6:$G$65,G6))</f>
        <v>1</v>
      </c>
      <c r="J6" s="15" t="str">
        <f aca="false">IF(I6="","",IF(I6&gt;=3,"Semana crítica",""))</f>
        <v/>
      </c>
    </row>
    <row r="7" customFormat="false" ht="15" hidden="false" customHeight="false" outlineLevel="0" collapsed="false">
      <c r="A7" s="11"/>
      <c r="B7" s="8"/>
      <c r="C7" s="11"/>
      <c r="D7" s="9"/>
      <c r="E7" s="8"/>
      <c r="F7" s="8"/>
      <c r="G7" s="12" t="str">
        <f aca="false">IF(D7="","",INT((D7-Asignaturas!$B$6)/7)+1)</f>
        <v/>
      </c>
      <c r="H7" s="12" t="str">
        <f aca="true">IF(D7="","",D7-TODAY())</f>
        <v/>
      </c>
      <c r="I7" s="12" t="str">
        <f aca="false">IF(G7="","",COUNTIF($G$6:$G$65,G7))</f>
        <v/>
      </c>
      <c r="J7" s="15" t="str">
        <f aca="false">IF(I7="","",IF(I7&gt;=3,"Semana crítica",""))</f>
        <v/>
      </c>
    </row>
    <row r="8" customFormat="false" ht="15" hidden="false" customHeight="false" outlineLevel="0" collapsed="false">
      <c r="A8" s="11"/>
      <c r="B8" s="8"/>
      <c r="C8" s="11"/>
      <c r="D8" s="9"/>
      <c r="E8" s="8"/>
      <c r="F8" s="8"/>
      <c r="G8" s="12" t="str">
        <f aca="false">IF(D8="","",INT((D8-Asignaturas!$B$6)/7)+1)</f>
        <v/>
      </c>
      <c r="H8" s="12" t="str">
        <f aca="true">IF(D8="","",D8-TODAY())</f>
        <v/>
      </c>
      <c r="I8" s="12" t="str">
        <f aca="false">IF(G8="","",COUNTIF($G$6:$G$65,G8))</f>
        <v/>
      </c>
      <c r="J8" s="15" t="str">
        <f aca="false">IF(I8="","",IF(I8&gt;=3,"Semana crítica",""))</f>
        <v/>
      </c>
    </row>
    <row r="9" customFormat="false" ht="15" hidden="false" customHeight="false" outlineLevel="0" collapsed="false">
      <c r="A9" s="11"/>
      <c r="B9" s="8"/>
      <c r="C9" s="11"/>
      <c r="D9" s="9"/>
      <c r="E9" s="8"/>
      <c r="F9" s="8"/>
      <c r="G9" s="12" t="str">
        <f aca="false">IF(D9="","",INT((D9-Asignaturas!$B$6)/7)+1)</f>
        <v/>
      </c>
      <c r="H9" s="12" t="str">
        <f aca="true">IF(D9="","",D9-TODAY())</f>
        <v/>
      </c>
      <c r="I9" s="12" t="str">
        <f aca="false">IF(G9="","",COUNTIF($G$6:$G$65,G9))</f>
        <v/>
      </c>
      <c r="J9" s="15" t="str">
        <f aca="false">IF(I9="","",IF(I9&gt;=3,"Semana crítica",""))</f>
        <v/>
      </c>
    </row>
    <row r="10" customFormat="false" ht="15" hidden="false" customHeight="false" outlineLevel="0" collapsed="false">
      <c r="A10" s="11"/>
      <c r="B10" s="8"/>
      <c r="C10" s="11"/>
      <c r="D10" s="9"/>
      <c r="E10" s="8"/>
      <c r="F10" s="8"/>
      <c r="G10" s="12" t="str">
        <f aca="false">IF(D10="","",INT((D10-Asignaturas!$B$6)/7)+1)</f>
        <v/>
      </c>
      <c r="H10" s="12" t="str">
        <f aca="true">IF(D10="","",D10-TODAY())</f>
        <v/>
      </c>
      <c r="I10" s="12" t="str">
        <f aca="false">IF(G10="","",COUNTIF($G$6:$G$65,G10))</f>
        <v/>
      </c>
      <c r="J10" s="15" t="str">
        <f aca="false">IF(I10="","",IF(I10&gt;=3,"Semana crítica",""))</f>
        <v/>
      </c>
    </row>
    <row r="11" customFormat="false" ht="15" hidden="false" customHeight="false" outlineLevel="0" collapsed="false">
      <c r="A11" s="11"/>
      <c r="B11" s="8"/>
      <c r="C11" s="11"/>
      <c r="D11" s="9"/>
      <c r="E11" s="8"/>
      <c r="F11" s="8"/>
      <c r="G11" s="12" t="str">
        <f aca="false">IF(D11="","",INT((D11-Asignaturas!$B$6)/7)+1)</f>
        <v/>
      </c>
      <c r="H11" s="12" t="str">
        <f aca="true">IF(D11="","",D11-TODAY())</f>
        <v/>
      </c>
      <c r="I11" s="12" t="str">
        <f aca="false">IF(G11="","",COUNTIF($G$6:$G$65,G11))</f>
        <v/>
      </c>
      <c r="J11" s="15" t="str">
        <f aca="false">IF(I11="","",IF(I11&gt;=3,"Semana crítica",""))</f>
        <v/>
      </c>
    </row>
    <row r="12" customFormat="false" ht="15" hidden="false" customHeight="false" outlineLevel="0" collapsed="false">
      <c r="A12" s="11"/>
      <c r="B12" s="8"/>
      <c r="C12" s="11"/>
      <c r="D12" s="9"/>
      <c r="E12" s="8"/>
      <c r="F12" s="8"/>
      <c r="G12" s="12" t="str">
        <f aca="false">IF(D12="","",INT((D12-Asignaturas!$B$6)/7)+1)</f>
        <v/>
      </c>
      <c r="H12" s="12" t="str">
        <f aca="true">IF(D12="","",D12-TODAY())</f>
        <v/>
      </c>
      <c r="I12" s="12" t="str">
        <f aca="false">IF(G12="","",COUNTIF($G$6:$G$65,G12))</f>
        <v/>
      </c>
      <c r="J12" s="15" t="str">
        <f aca="false">IF(I12="","",IF(I12&gt;=3,"Semana crítica",""))</f>
        <v/>
      </c>
    </row>
    <row r="13" customFormat="false" ht="15" hidden="false" customHeight="false" outlineLevel="0" collapsed="false">
      <c r="A13" s="11"/>
      <c r="B13" s="8"/>
      <c r="C13" s="11"/>
      <c r="D13" s="9"/>
      <c r="E13" s="8"/>
      <c r="F13" s="8"/>
      <c r="G13" s="12" t="str">
        <f aca="false">IF(D13="","",INT((D13-Asignaturas!$B$6)/7)+1)</f>
        <v/>
      </c>
      <c r="H13" s="12" t="str">
        <f aca="true">IF(D13="","",D13-TODAY())</f>
        <v/>
      </c>
      <c r="I13" s="12" t="str">
        <f aca="false">IF(G13="","",COUNTIF($G$6:$G$65,G13))</f>
        <v/>
      </c>
      <c r="J13" s="15" t="str">
        <f aca="false">IF(I13="","",IF(I13&gt;=3,"Semana crítica",""))</f>
        <v/>
      </c>
    </row>
    <row r="14" customFormat="false" ht="15" hidden="false" customHeight="false" outlineLevel="0" collapsed="false">
      <c r="A14" s="11"/>
      <c r="B14" s="8"/>
      <c r="C14" s="11"/>
      <c r="D14" s="9"/>
      <c r="E14" s="8"/>
      <c r="F14" s="8"/>
      <c r="G14" s="12" t="str">
        <f aca="false">IF(D14="","",INT((D14-Asignaturas!$B$6)/7)+1)</f>
        <v/>
      </c>
      <c r="H14" s="12" t="str">
        <f aca="true">IF(D14="","",D14-TODAY())</f>
        <v/>
      </c>
      <c r="I14" s="12" t="str">
        <f aca="false">IF(G14="","",COUNTIF($G$6:$G$65,G14))</f>
        <v/>
      </c>
      <c r="J14" s="15" t="str">
        <f aca="false">IF(I14="","",IF(I14&gt;=3,"Semana crítica",""))</f>
        <v/>
      </c>
    </row>
    <row r="15" customFormat="false" ht="15" hidden="false" customHeight="false" outlineLevel="0" collapsed="false">
      <c r="A15" s="11"/>
      <c r="B15" s="8"/>
      <c r="C15" s="11"/>
      <c r="D15" s="9"/>
      <c r="E15" s="8"/>
      <c r="F15" s="8"/>
      <c r="G15" s="12" t="str">
        <f aca="false">IF(D15="","",INT((D15-Asignaturas!$B$6)/7)+1)</f>
        <v/>
      </c>
      <c r="H15" s="12" t="str">
        <f aca="true">IF(D15="","",D15-TODAY())</f>
        <v/>
      </c>
      <c r="I15" s="12" t="str">
        <f aca="false">IF(G15="","",COUNTIF($G$6:$G$65,G15))</f>
        <v/>
      </c>
      <c r="J15" s="15" t="str">
        <f aca="false">IF(I15="","",IF(I15&gt;=3,"Semana crítica",""))</f>
        <v/>
      </c>
    </row>
    <row r="16" customFormat="false" ht="15" hidden="false" customHeight="false" outlineLevel="0" collapsed="false">
      <c r="A16" s="11"/>
      <c r="B16" s="8"/>
      <c r="C16" s="11"/>
      <c r="D16" s="9"/>
      <c r="E16" s="8"/>
      <c r="F16" s="8"/>
      <c r="G16" s="12" t="str">
        <f aca="false">IF(D16="","",INT((D16-Asignaturas!$B$6)/7)+1)</f>
        <v/>
      </c>
      <c r="H16" s="12" t="str">
        <f aca="true">IF(D16="","",D16-TODAY())</f>
        <v/>
      </c>
      <c r="I16" s="12" t="str">
        <f aca="false">IF(G16="","",COUNTIF($G$6:$G$65,G16))</f>
        <v/>
      </c>
      <c r="J16" s="15" t="str">
        <f aca="false">IF(I16="","",IF(I16&gt;=3,"Semana crítica",""))</f>
        <v/>
      </c>
    </row>
    <row r="17" customFormat="false" ht="15" hidden="false" customHeight="false" outlineLevel="0" collapsed="false">
      <c r="A17" s="11"/>
      <c r="B17" s="8"/>
      <c r="C17" s="11"/>
      <c r="D17" s="9"/>
      <c r="E17" s="8"/>
      <c r="F17" s="8"/>
      <c r="G17" s="12" t="str">
        <f aca="false">IF(D17="","",INT((D17-Asignaturas!$B$6)/7)+1)</f>
        <v/>
      </c>
      <c r="H17" s="12" t="str">
        <f aca="true">IF(D17="","",D17-TODAY())</f>
        <v/>
      </c>
      <c r="I17" s="12" t="str">
        <f aca="false">IF(G17="","",COUNTIF($G$6:$G$65,G17))</f>
        <v/>
      </c>
      <c r="J17" s="15" t="str">
        <f aca="false">IF(I17="","",IF(I17&gt;=3,"Semana crítica",""))</f>
        <v/>
      </c>
    </row>
    <row r="18" customFormat="false" ht="15" hidden="false" customHeight="false" outlineLevel="0" collapsed="false">
      <c r="A18" s="11"/>
      <c r="B18" s="8"/>
      <c r="C18" s="11"/>
      <c r="D18" s="9"/>
      <c r="E18" s="8"/>
      <c r="F18" s="8"/>
      <c r="G18" s="12" t="str">
        <f aca="false">IF(D18="","",INT((D18-Asignaturas!$B$6)/7)+1)</f>
        <v/>
      </c>
      <c r="H18" s="12" t="str">
        <f aca="true">IF(D18="","",D18-TODAY())</f>
        <v/>
      </c>
      <c r="I18" s="12" t="str">
        <f aca="false">IF(G18="","",COUNTIF($G$6:$G$65,G18))</f>
        <v/>
      </c>
      <c r="J18" s="15" t="str">
        <f aca="false">IF(I18="","",IF(I18&gt;=3,"Semana crítica",""))</f>
        <v/>
      </c>
    </row>
    <row r="19" customFormat="false" ht="15" hidden="false" customHeight="false" outlineLevel="0" collapsed="false">
      <c r="A19" s="11"/>
      <c r="B19" s="8"/>
      <c r="C19" s="11"/>
      <c r="D19" s="9"/>
      <c r="E19" s="8"/>
      <c r="F19" s="8"/>
      <c r="G19" s="12" t="str">
        <f aca="false">IF(D19="","",INT((D19-Asignaturas!$B$6)/7)+1)</f>
        <v/>
      </c>
      <c r="H19" s="12" t="str">
        <f aca="true">IF(D19="","",D19-TODAY())</f>
        <v/>
      </c>
      <c r="I19" s="12" t="str">
        <f aca="false">IF(G19="","",COUNTIF($G$6:$G$65,G19))</f>
        <v/>
      </c>
      <c r="J19" s="15" t="str">
        <f aca="false">IF(I19="","",IF(I19&gt;=3,"Semana crítica",""))</f>
        <v/>
      </c>
    </row>
    <row r="20" customFormat="false" ht="15" hidden="false" customHeight="false" outlineLevel="0" collapsed="false">
      <c r="A20" s="11"/>
      <c r="B20" s="8"/>
      <c r="C20" s="11"/>
      <c r="D20" s="9"/>
      <c r="E20" s="8"/>
      <c r="F20" s="8"/>
      <c r="G20" s="12" t="str">
        <f aca="false">IF(D20="","",INT((D20-Asignaturas!$B$6)/7)+1)</f>
        <v/>
      </c>
      <c r="H20" s="12" t="str">
        <f aca="true">IF(D20="","",D20-TODAY())</f>
        <v/>
      </c>
      <c r="I20" s="12" t="str">
        <f aca="false">IF(G20="","",COUNTIF($G$6:$G$65,G20))</f>
        <v/>
      </c>
      <c r="J20" s="15" t="str">
        <f aca="false">IF(I20="","",IF(I20&gt;=3,"Semana crítica",""))</f>
        <v/>
      </c>
    </row>
    <row r="21" customFormat="false" ht="15" hidden="false" customHeight="false" outlineLevel="0" collapsed="false">
      <c r="A21" s="11"/>
      <c r="B21" s="8"/>
      <c r="C21" s="11"/>
      <c r="D21" s="9"/>
      <c r="E21" s="8"/>
      <c r="F21" s="8"/>
      <c r="G21" s="12" t="str">
        <f aca="false">IF(D21="","",INT((D21-Asignaturas!$B$6)/7)+1)</f>
        <v/>
      </c>
      <c r="H21" s="12" t="str">
        <f aca="true">IF(D21="","",D21-TODAY())</f>
        <v/>
      </c>
      <c r="I21" s="12" t="str">
        <f aca="false">IF(G21="","",COUNTIF($G$6:$G$65,G21))</f>
        <v/>
      </c>
      <c r="J21" s="15" t="str">
        <f aca="false">IF(I21="","",IF(I21&gt;=3,"Semana crítica",""))</f>
        <v/>
      </c>
    </row>
    <row r="22" customFormat="false" ht="15" hidden="false" customHeight="false" outlineLevel="0" collapsed="false">
      <c r="A22" s="11"/>
      <c r="B22" s="8"/>
      <c r="C22" s="11"/>
      <c r="D22" s="9"/>
      <c r="E22" s="8"/>
      <c r="F22" s="8"/>
      <c r="G22" s="12" t="str">
        <f aca="false">IF(D22="","",INT((D22-Asignaturas!$B$6)/7)+1)</f>
        <v/>
      </c>
      <c r="H22" s="12" t="str">
        <f aca="true">IF(D22="","",D22-TODAY())</f>
        <v/>
      </c>
      <c r="I22" s="12" t="str">
        <f aca="false">IF(G22="","",COUNTIF($G$6:$G$65,G22))</f>
        <v/>
      </c>
      <c r="J22" s="15" t="str">
        <f aca="false">IF(I22="","",IF(I22&gt;=3,"Semana crítica",""))</f>
        <v/>
      </c>
    </row>
    <row r="23" customFormat="false" ht="15" hidden="false" customHeight="false" outlineLevel="0" collapsed="false">
      <c r="A23" s="11"/>
      <c r="B23" s="8"/>
      <c r="C23" s="11"/>
      <c r="D23" s="9"/>
      <c r="E23" s="8"/>
      <c r="F23" s="8"/>
      <c r="G23" s="12" t="str">
        <f aca="false">IF(D23="","",INT((D23-Asignaturas!$B$6)/7)+1)</f>
        <v/>
      </c>
      <c r="H23" s="12" t="str">
        <f aca="true">IF(D23="","",D23-TODAY())</f>
        <v/>
      </c>
      <c r="I23" s="12" t="str">
        <f aca="false">IF(G23="","",COUNTIF($G$6:$G$65,G23))</f>
        <v/>
      </c>
      <c r="J23" s="15" t="str">
        <f aca="false">IF(I23="","",IF(I23&gt;=3,"Semana crítica",""))</f>
        <v/>
      </c>
    </row>
    <row r="24" customFormat="false" ht="15" hidden="false" customHeight="false" outlineLevel="0" collapsed="false">
      <c r="A24" s="11"/>
      <c r="B24" s="8"/>
      <c r="C24" s="11"/>
      <c r="D24" s="9"/>
      <c r="E24" s="8"/>
      <c r="F24" s="8"/>
      <c r="G24" s="12" t="str">
        <f aca="false">IF(D24="","",INT((D24-Asignaturas!$B$6)/7)+1)</f>
        <v/>
      </c>
      <c r="H24" s="12" t="str">
        <f aca="true">IF(D24="","",D24-TODAY())</f>
        <v/>
      </c>
      <c r="I24" s="12" t="str">
        <f aca="false">IF(G24="","",COUNTIF($G$6:$G$65,G24))</f>
        <v/>
      </c>
      <c r="J24" s="15" t="str">
        <f aca="false">IF(I24="","",IF(I24&gt;=3,"Semana crítica",""))</f>
        <v/>
      </c>
    </row>
    <row r="25" customFormat="false" ht="15" hidden="false" customHeight="false" outlineLevel="0" collapsed="false">
      <c r="A25" s="11"/>
      <c r="B25" s="8"/>
      <c r="C25" s="11"/>
      <c r="D25" s="9"/>
      <c r="E25" s="8"/>
      <c r="F25" s="8"/>
      <c r="G25" s="12" t="str">
        <f aca="false">IF(D25="","",INT((D25-Asignaturas!$B$6)/7)+1)</f>
        <v/>
      </c>
      <c r="H25" s="12" t="str">
        <f aca="true">IF(D25="","",D25-TODAY())</f>
        <v/>
      </c>
      <c r="I25" s="12" t="str">
        <f aca="false">IF(G25="","",COUNTIF($G$6:$G$65,G25))</f>
        <v/>
      </c>
      <c r="J25" s="15" t="str">
        <f aca="false">IF(I25="","",IF(I25&gt;=3,"Semana crítica",""))</f>
        <v/>
      </c>
    </row>
    <row r="26" customFormat="false" ht="15" hidden="false" customHeight="false" outlineLevel="0" collapsed="false">
      <c r="A26" s="11"/>
      <c r="B26" s="8"/>
      <c r="C26" s="11"/>
      <c r="D26" s="9"/>
      <c r="E26" s="8"/>
      <c r="F26" s="8"/>
      <c r="G26" s="12" t="str">
        <f aca="false">IF(D26="","",INT((D26-Asignaturas!$B$6)/7)+1)</f>
        <v/>
      </c>
      <c r="H26" s="12" t="str">
        <f aca="true">IF(D26="","",D26-TODAY())</f>
        <v/>
      </c>
      <c r="I26" s="12" t="str">
        <f aca="false">IF(G26="","",COUNTIF($G$6:$G$65,G26))</f>
        <v/>
      </c>
      <c r="J26" s="15" t="str">
        <f aca="false">IF(I26="","",IF(I26&gt;=3,"Semana crítica",""))</f>
        <v/>
      </c>
    </row>
    <row r="27" customFormat="false" ht="15" hidden="false" customHeight="false" outlineLevel="0" collapsed="false">
      <c r="A27" s="11"/>
      <c r="B27" s="8"/>
      <c r="C27" s="11"/>
      <c r="D27" s="9"/>
      <c r="E27" s="8"/>
      <c r="F27" s="8"/>
      <c r="G27" s="12" t="str">
        <f aca="false">IF(D27="","",INT((D27-Asignaturas!$B$6)/7)+1)</f>
        <v/>
      </c>
      <c r="H27" s="12" t="str">
        <f aca="true">IF(D27="","",D27-TODAY())</f>
        <v/>
      </c>
      <c r="I27" s="12" t="str">
        <f aca="false">IF(G27="","",COUNTIF($G$6:$G$65,G27))</f>
        <v/>
      </c>
      <c r="J27" s="15" t="str">
        <f aca="false">IF(I27="","",IF(I27&gt;=3,"Semana crítica",""))</f>
        <v/>
      </c>
    </row>
    <row r="28" customFormat="false" ht="15" hidden="false" customHeight="false" outlineLevel="0" collapsed="false">
      <c r="A28" s="11"/>
      <c r="B28" s="8"/>
      <c r="C28" s="11"/>
      <c r="D28" s="9"/>
      <c r="E28" s="8"/>
      <c r="F28" s="8"/>
      <c r="G28" s="12" t="str">
        <f aca="false">IF(D28="","",INT((D28-Asignaturas!$B$6)/7)+1)</f>
        <v/>
      </c>
      <c r="H28" s="12" t="str">
        <f aca="true">IF(D28="","",D28-TODAY())</f>
        <v/>
      </c>
      <c r="I28" s="12" t="str">
        <f aca="false">IF(G28="","",COUNTIF($G$6:$G$65,G28))</f>
        <v/>
      </c>
      <c r="J28" s="15" t="str">
        <f aca="false">IF(I28="","",IF(I28&gt;=3,"Semana crítica",""))</f>
        <v/>
      </c>
    </row>
    <row r="29" customFormat="false" ht="15" hidden="false" customHeight="false" outlineLevel="0" collapsed="false">
      <c r="A29" s="11"/>
      <c r="B29" s="8"/>
      <c r="C29" s="11"/>
      <c r="D29" s="9"/>
      <c r="E29" s="8"/>
      <c r="F29" s="8"/>
      <c r="G29" s="12" t="str">
        <f aca="false">IF(D29="","",INT((D29-Asignaturas!$B$6)/7)+1)</f>
        <v/>
      </c>
      <c r="H29" s="12" t="str">
        <f aca="true">IF(D29="","",D29-TODAY())</f>
        <v/>
      </c>
      <c r="I29" s="12" t="str">
        <f aca="false">IF(G29="","",COUNTIF($G$6:$G$65,G29))</f>
        <v/>
      </c>
      <c r="J29" s="15" t="str">
        <f aca="false">IF(I29="","",IF(I29&gt;=3,"Semana crítica",""))</f>
        <v/>
      </c>
    </row>
    <row r="30" customFormat="false" ht="15" hidden="false" customHeight="false" outlineLevel="0" collapsed="false">
      <c r="A30" s="11"/>
      <c r="B30" s="8"/>
      <c r="C30" s="11"/>
      <c r="D30" s="9"/>
      <c r="E30" s="8"/>
      <c r="F30" s="8"/>
      <c r="G30" s="12" t="str">
        <f aca="false">IF(D30="","",INT((D30-Asignaturas!$B$6)/7)+1)</f>
        <v/>
      </c>
      <c r="H30" s="12" t="str">
        <f aca="true">IF(D30="","",D30-TODAY())</f>
        <v/>
      </c>
      <c r="I30" s="12" t="str">
        <f aca="false">IF(G30="","",COUNTIF($G$6:$G$65,G30))</f>
        <v/>
      </c>
      <c r="J30" s="15" t="str">
        <f aca="false">IF(I30="","",IF(I30&gt;=3,"Semana crítica",""))</f>
        <v/>
      </c>
    </row>
    <row r="31" customFormat="false" ht="15" hidden="false" customHeight="false" outlineLevel="0" collapsed="false">
      <c r="A31" s="11"/>
      <c r="B31" s="8"/>
      <c r="C31" s="11"/>
      <c r="D31" s="9"/>
      <c r="E31" s="8"/>
      <c r="F31" s="8"/>
      <c r="G31" s="12" t="str">
        <f aca="false">IF(D31="","",INT((D31-Asignaturas!$B$6)/7)+1)</f>
        <v/>
      </c>
      <c r="H31" s="12" t="str">
        <f aca="true">IF(D31="","",D31-TODAY())</f>
        <v/>
      </c>
      <c r="I31" s="12" t="str">
        <f aca="false">IF(G31="","",COUNTIF($G$6:$G$65,G31))</f>
        <v/>
      </c>
      <c r="J31" s="15" t="str">
        <f aca="false">IF(I31="","",IF(I31&gt;=3,"Semana crítica",""))</f>
        <v/>
      </c>
    </row>
    <row r="32" customFormat="false" ht="15" hidden="false" customHeight="false" outlineLevel="0" collapsed="false">
      <c r="A32" s="11"/>
      <c r="B32" s="8"/>
      <c r="C32" s="11"/>
      <c r="D32" s="9"/>
      <c r="E32" s="8"/>
      <c r="F32" s="8"/>
      <c r="G32" s="12" t="str">
        <f aca="false">IF(D32="","",INT((D32-Asignaturas!$B$6)/7)+1)</f>
        <v/>
      </c>
      <c r="H32" s="12" t="str">
        <f aca="true">IF(D32="","",D32-TODAY())</f>
        <v/>
      </c>
      <c r="I32" s="12" t="str">
        <f aca="false">IF(G32="","",COUNTIF($G$6:$G$65,G32))</f>
        <v/>
      </c>
      <c r="J32" s="15" t="str">
        <f aca="false">IF(I32="","",IF(I32&gt;=3,"Semana crítica",""))</f>
        <v/>
      </c>
    </row>
    <row r="33" customFormat="false" ht="15" hidden="false" customHeight="false" outlineLevel="0" collapsed="false">
      <c r="A33" s="11"/>
      <c r="B33" s="8"/>
      <c r="C33" s="11"/>
      <c r="D33" s="9"/>
      <c r="E33" s="8"/>
      <c r="F33" s="8"/>
      <c r="G33" s="12" t="str">
        <f aca="false">IF(D33="","",INT((D33-Asignaturas!$B$6)/7)+1)</f>
        <v/>
      </c>
      <c r="H33" s="12" t="str">
        <f aca="true">IF(D33="","",D33-TODAY())</f>
        <v/>
      </c>
      <c r="I33" s="12" t="str">
        <f aca="false">IF(G33="","",COUNTIF($G$6:$G$65,G33))</f>
        <v/>
      </c>
      <c r="J33" s="15" t="str">
        <f aca="false">IF(I33="","",IF(I33&gt;=3,"Semana crítica",""))</f>
        <v/>
      </c>
    </row>
    <row r="34" customFormat="false" ht="15" hidden="false" customHeight="false" outlineLevel="0" collapsed="false">
      <c r="A34" s="11"/>
      <c r="B34" s="8"/>
      <c r="C34" s="11"/>
      <c r="D34" s="9"/>
      <c r="E34" s="8"/>
      <c r="F34" s="8"/>
      <c r="G34" s="12" t="str">
        <f aca="false">IF(D34="","",INT((D34-Asignaturas!$B$6)/7)+1)</f>
        <v/>
      </c>
      <c r="H34" s="12" t="str">
        <f aca="true">IF(D34="","",D34-TODAY())</f>
        <v/>
      </c>
      <c r="I34" s="12" t="str">
        <f aca="false">IF(G34="","",COUNTIF($G$6:$G$65,G34))</f>
        <v/>
      </c>
      <c r="J34" s="15" t="str">
        <f aca="false">IF(I34="","",IF(I34&gt;=3,"Semana crítica",""))</f>
        <v/>
      </c>
    </row>
    <row r="35" customFormat="false" ht="15" hidden="false" customHeight="false" outlineLevel="0" collapsed="false">
      <c r="A35" s="11"/>
      <c r="B35" s="8"/>
      <c r="C35" s="11"/>
      <c r="D35" s="9"/>
      <c r="E35" s="8"/>
      <c r="F35" s="8"/>
      <c r="G35" s="12" t="str">
        <f aca="false">IF(D35="","",INT((D35-Asignaturas!$B$6)/7)+1)</f>
        <v/>
      </c>
      <c r="H35" s="12" t="str">
        <f aca="true">IF(D35="","",D35-TODAY())</f>
        <v/>
      </c>
      <c r="I35" s="12" t="str">
        <f aca="false">IF(G35="","",COUNTIF($G$6:$G$65,G35))</f>
        <v/>
      </c>
      <c r="J35" s="15" t="str">
        <f aca="false">IF(I35="","",IF(I35&gt;=3,"Semana crítica",""))</f>
        <v/>
      </c>
    </row>
    <row r="36" customFormat="false" ht="15" hidden="false" customHeight="false" outlineLevel="0" collapsed="false">
      <c r="A36" s="11"/>
      <c r="B36" s="8"/>
      <c r="C36" s="11"/>
      <c r="D36" s="9"/>
      <c r="E36" s="8"/>
      <c r="F36" s="8"/>
      <c r="G36" s="12" t="str">
        <f aca="false">IF(D36="","",INT((D36-Asignaturas!$B$6)/7)+1)</f>
        <v/>
      </c>
      <c r="H36" s="12" t="str">
        <f aca="true">IF(D36="","",D36-TODAY())</f>
        <v/>
      </c>
      <c r="I36" s="12" t="str">
        <f aca="false">IF(G36="","",COUNTIF($G$6:$G$65,G36))</f>
        <v/>
      </c>
      <c r="J36" s="15" t="str">
        <f aca="false">IF(I36="","",IF(I36&gt;=3,"Semana crítica",""))</f>
        <v/>
      </c>
    </row>
    <row r="37" customFormat="false" ht="15" hidden="false" customHeight="false" outlineLevel="0" collapsed="false">
      <c r="A37" s="11"/>
      <c r="B37" s="8"/>
      <c r="C37" s="11"/>
      <c r="D37" s="9"/>
      <c r="E37" s="8"/>
      <c r="F37" s="8"/>
      <c r="G37" s="12" t="str">
        <f aca="false">IF(D37="","",INT((D37-Asignaturas!$B$6)/7)+1)</f>
        <v/>
      </c>
      <c r="H37" s="12" t="str">
        <f aca="true">IF(D37="","",D37-TODAY())</f>
        <v/>
      </c>
      <c r="I37" s="12" t="str">
        <f aca="false">IF(G37="","",COUNTIF($G$6:$G$65,G37))</f>
        <v/>
      </c>
      <c r="J37" s="15" t="str">
        <f aca="false">IF(I37="","",IF(I37&gt;=3,"Semana crítica",""))</f>
        <v/>
      </c>
    </row>
    <row r="38" customFormat="false" ht="15" hidden="false" customHeight="false" outlineLevel="0" collapsed="false">
      <c r="A38" s="11"/>
      <c r="B38" s="8"/>
      <c r="C38" s="11"/>
      <c r="D38" s="9"/>
      <c r="E38" s="8"/>
      <c r="F38" s="8"/>
      <c r="G38" s="12" t="str">
        <f aca="false">IF(D38="","",INT((D38-Asignaturas!$B$6)/7)+1)</f>
        <v/>
      </c>
      <c r="H38" s="12" t="str">
        <f aca="true">IF(D38="","",D38-TODAY())</f>
        <v/>
      </c>
      <c r="I38" s="12" t="str">
        <f aca="false">IF(G38="","",COUNTIF($G$6:$G$65,G38))</f>
        <v/>
      </c>
      <c r="J38" s="15" t="str">
        <f aca="false">IF(I38="","",IF(I38&gt;=3,"Semana crítica",""))</f>
        <v/>
      </c>
    </row>
    <row r="39" customFormat="false" ht="15" hidden="false" customHeight="false" outlineLevel="0" collapsed="false">
      <c r="A39" s="11"/>
      <c r="B39" s="8"/>
      <c r="C39" s="11"/>
      <c r="D39" s="9"/>
      <c r="E39" s="8"/>
      <c r="F39" s="8"/>
      <c r="G39" s="12" t="str">
        <f aca="false">IF(D39="","",INT((D39-Asignaturas!$B$6)/7)+1)</f>
        <v/>
      </c>
      <c r="H39" s="12" t="str">
        <f aca="true">IF(D39="","",D39-TODAY())</f>
        <v/>
      </c>
      <c r="I39" s="12" t="str">
        <f aca="false">IF(G39="","",COUNTIF($G$6:$G$65,G39))</f>
        <v/>
      </c>
      <c r="J39" s="15" t="str">
        <f aca="false">IF(I39="","",IF(I39&gt;=3,"Semana crítica",""))</f>
        <v/>
      </c>
    </row>
    <row r="40" customFormat="false" ht="15" hidden="false" customHeight="false" outlineLevel="0" collapsed="false">
      <c r="A40" s="11"/>
      <c r="B40" s="8"/>
      <c r="C40" s="11"/>
      <c r="D40" s="9"/>
      <c r="E40" s="8"/>
      <c r="F40" s="8"/>
      <c r="G40" s="12" t="str">
        <f aca="false">IF(D40="","",INT((D40-Asignaturas!$B$6)/7)+1)</f>
        <v/>
      </c>
      <c r="H40" s="12" t="str">
        <f aca="true">IF(D40="","",D40-TODAY())</f>
        <v/>
      </c>
      <c r="I40" s="12" t="str">
        <f aca="false">IF(G40="","",COUNTIF($G$6:$G$65,G40))</f>
        <v/>
      </c>
      <c r="J40" s="15" t="str">
        <f aca="false">IF(I40="","",IF(I40&gt;=3,"Semana crítica",""))</f>
        <v/>
      </c>
    </row>
    <row r="41" customFormat="false" ht="15" hidden="false" customHeight="false" outlineLevel="0" collapsed="false">
      <c r="A41" s="11"/>
      <c r="B41" s="8"/>
      <c r="C41" s="11"/>
      <c r="D41" s="9"/>
      <c r="E41" s="8"/>
      <c r="F41" s="8"/>
      <c r="G41" s="12" t="str">
        <f aca="false">IF(D41="","",INT((D41-Asignaturas!$B$6)/7)+1)</f>
        <v/>
      </c>
      <c r="H41" s="12" t="str">
        <f aca="true">IF(D41="","",D41-TODAY())</f>
        <v/>
      </c>
      <c r="I41" s="12" t="str">
        <f aca="false">IF(G41="","",COUNTIF($G$6:$G$65,G41))</f>
        <v/>
      </c>
      <c r="J41" s="15" t="str">
        <f aca="false">IF(I41="","",IF(I41&gt;=3,"Semana crítica",""))</f>
        <v/>
      </c>
    </row>
    <row r="42" customFormat="false" ht="15" hidden="false" customHeight="false" outlineLevel="0" collapsed="false">
      <c r="A42" s="11"/>
      <c r="B42" s="8"/>
      <c r="C42" s="11"/>
      <c r="D42" s="9"/>
      <c r="E42" s="8"/>
      <c r="F42" s="8"/>
      <c r="G42" s="12" t="str">
        <f aca="false">IF(D42="","",INT((D42-Asignaturas!$B$6)/7)+1)</f>
        <v/>
      </c>
      <c r="H42" s="12" t="str">
        <f aca="true">IF(D42="","",D42-TODAY())</f>
        <v/>
      </c>
      <c r="I42" s="12" t="str">
        <f aca="false">IF(G42="","",COUNTIF($G$6:$G$65,G42))</f>
        <v/>
      </c>
      <c r="J42" s="15" t="str">
        <f aca="false">IF(I42="","",IF(I42&gt;=3,"Semana crítica",""))</f>
        <v/>
      </c>
    </row>
    <row r="43" customFormat="false" ht="15" hidden="false" customHeight="false" outlineLevel="0" collapsed="false">
      <c r="A43" s="11"/>
      <c r="B43" s="8"/>
      <c r="C43" s="11"/>
      <c r="D43" s="9"/>
      <c r="E43" s="8"/>
      <c r="F43" s="8"/>
      <c r="G43" s="12" t="str">
        <f aca="false">IF(D43="","",INT((D43-Asignaturas!$B$6)/7)+1)</f>
        <v/>
      </c>
      <c r="H43" s="12" t="str">
        <f aca="true">IF(D43="","",D43-TODAY())</f>
        <v/>
      </c>
      <c r="I43" s="12" t="str">
        <f aca="false">IF(G43="","",COUNTIF($G$6:$G$65,G43))</f>
        <v/>
      </c>
      <c r="J43" s="15" t="str">
        <f aca="false">IF(I43="","",IF(I43&gt;=3,"Semana crítica",""))</f>
        <v/>
      </c>
    </row>
    <row r="44" customFormat="false" ht="15" hidden="false" customHeight="false" outlineLevel="0" collapsed="false">
      <c r="A44" s="11"/>
      <c r="B44" s="8"/>
      <c r="C44" s="11"/>
      <c r="D44" s="9"/>
      <c r="E44" s="8"/>
      <c r="F44" s="8"/>
      <c r="G44" s="12" t="str">
        <f aca="false">IF(D44="","",INT((D44-Asignaturas!$B$6)/7)+1)</f>
        <v/>
      </c>
      <c r="H44" s="12" t="str">
        <f aca="true">IF(D44="","",D44-TODAY())</f>
        <v/>
      </c>
      <c r="I44" s="12" t="str">
        <f aca="false">IF(G44="","",COUNTIF($G$6:$G$65,G44))</f>
        <v/>
      </c>
      <c r="J44" s="15" t="str">
        <f aca="false">IF(I44="","",IF(I44&gt;=3,"Semana crítica",""))</f>
        <v/>
      </c>
    </row>
    <row r="45" customFormat="false" ht="15" hidden="false" customHeight="false" outlineLevel="0" collapsed="false">
      <c r="A45" s="11"/>
      <c r="B45" s="8"/>
      <c r="C45" s="11"/>
      <c r="D45" s="9"/>
      <c r="E45" s="8"/>
      <c r="F45" s="8"/>
      <c r="G45" s="12" t="str">
        <f aca="false">IF(D45="","",INT((D45-Asignaturas!$B$6)/7)+1)</f>
        <v/>
      </c>
      <c r="H45" s="12" t="str">
        <f aca="true">IF(D45="","",D45-TODAY())</f>
        <v/>
      </c>
      <c r="I45" s="12" t="str">
        <f aca="false">IF(G45="","",COUNTIF($G$6:$G$65,G45))</f>
        <v/>
      </c>
      <c r="J45" s="15" t="str">
        <f aca="false">IF(I45="","",IF(I45&gt;=3,"Semana crítica",""))</f>
        <v/>
      </c>
    </row>
    <row r="46" customFormat="false" ht="15" hidden="false" customHeight="false" outlineLevel="0" collapsed="false">
      <c r="A46" s="11"/>
      <c r="B46" s="8"/>
      <c r="C46" s="11"/>
      <c r="D46" s="9"/>
      <c r="E46" s="8"/>
      <c r="F46" s="8"/>
      <c r="G46" s="12" t="str">
        <f aca="false">IF(D46="","",INT((D46-Asignaturas!$B$6)/7)+1)</f>
        <v/>
      </c>
      <c r="H46" s="12" t="str">
        <f aca="true">IF(D46="","",D46-TODAY())</f>
        <v/>
      </c>
      <c r="I46" s="12" t="str">
        <f aca="false">IF(G46="","",COUNTIF($G$6:$G$65,G46))</f>
        <v/>
      </c>
      <c r="J46" s="15" t="str">
        <f aca="false">IF(I46="","",IF(I46&gt;=3,"Semana crítica",""))</f>
        <v/>
      </c>
    </row>
    <row r="47" customFormat="false" ht="15" hidden="false" customHeight="false" outlineLevel="0" collapsed="false">
      <c r="A47" s="11"/>
      <c r="B47" s="8"/>
      <c r="C47" s="11"/>
      <c r="D47" s="9"/>
      <c r="E47" s="8"/>
      <c r="F47" s="8"/>
      <c r="G47" s="12" t="str">
        <f aca="false">IF(D47="","",INT((D47-Asignaturas!$B$6)/7)+1)</f>
        <v/>
      </c>
      <c r="H47" s="12" t="str">
        <f aca="true">IF(D47="","",D47-TODAY())</f>
        <v/>
      </c>
      <c r="I47" s="12" t="str">
        <f aca="false">IF(G47="","",COUNTIF($G$6:$G$65,G47))</f>
        <v/>
      </c>
      <c r="J47" s="15" t="str">
        <f aca="false">IF(I47="","",IF(I47&gt;=3,"Semana crítica",""))</f>
        <v/>
      </c>
    </row>
    <row r="48" customFormat="false" ht="15" hidden="false" customHeight="false" outlineLevel="0" collapsed="false">
      <c r="A48" s="11"/>
      <c r="B48" s="8"/>
      <c r="C48" s="11"/>
      <c r="D48" s="9"/>
      <c r="E48" s="8"/>
      <c r="F48" s="8"/>
      <c r="G48" s="12" t="str">
        <f aca="false">IF(D48="","",INT((D48-Asignaturas!$B$6)/7)+1)</f>
        <v/>
      </c>
      <c r="H48" s="12" t="str">
        <f aca="true">IF(D48="","",D48-TODAY())</f>
        <v/>
      </c>
      <c r="I48" s="12" t="str">
        <f aca="false">IF(G48="","",COUNTIF($G$6:$G$65,G48))</f>
        <v/>
      </c>
      <c r="J48" s="15" t="str">
        <f aca="false">IF(I48="","",IF(I48&gt;=3,"Semana crítica",""))</f>
        <v/>
      </c>
    </row>
    <row r="49" customFormat="false" ht="15" hidden="false" customHeight="false" outlineLevel="0" collapsed="false">
      <c r="A49" s="11"/>
      <c r="B49" s="8"/>
      <c r="C49" s="11"/>
      <c r="D49" s="9"/>
      <c r="E49" s="8"/>
      <c r="F49" s="8"/>
      <c r="G49" s="12" t="str">
        <f aca="false">IF(D49="","",INT((D49-Asignaturas!$B$6)/7)+1)</f>
        <v/>
      </c>
      <c r="H49" s="12" t="str">
        <f aca="true">IF(D49="","",D49-TODAY())</f>
        <v/>
      </c>
      <c r="I49" s="12" t="str">
        <f aca="false">IF(G49="","",COUNTIF($G$6:$G$65,G49))</f>
        <v/>
      </c>
      <c r="J49" s="15" t="str">
        <f aca="false">IF(I49="","",IF(I49&gt;=3,"Semana crítica",""))</f>
        <v/>
      </c>
    </row>
    <row r="50" customFormat="false" ht="15" hidden="false" customHeight="false" outlineLevel="0" collapsed="false">
      <c r="A50" s="11"/>
      <c r="B50" s="8"/>
      <c r="C50" s="11"/>
      <c r="D50" s="9"/>
      <c r="E50" s="8"/>
      <c r="F50" s="8"/>
      <c r="G50" s="12" t="str">
        <f aca="false">IF(D50="","",INT((D50-Asignaturas!$B$6)/7)+1)</f>
        <v/>
      </c>
      <c r="H50" s="12" t="str">
        <f aca="true">IF(D50="","",D50-TODAY())</f>
        <v/>
      </c>
      <c r="I50" s="12" t="str">
        <f aca="false">IF(G50="","",COUNTIF($G$6:$G$65,G50))</f>
        <v/>
      </c>
      <c r="J50" s="15" t="str">
        <f aca="false">IF(I50="","",IF(I50&gt;=3,"Semana crítica",""))</f>
        <v/>
      </c>
    </row>
    <row r="51" customFormat="false" ht="15" hidden="false" customHeight="false" outlineLevel="0" collapsed="false">
      <c r="A51" s="11"/>
      <c r="B51" s="8"/>
      <c r="C51" s="11"/>
      <c r="D51" s="9"/>
      <c r="E51" s="8"/>
      <c r="F51" s="8"/>
      <c r="G51" s="12" t="str">
        <f aca="false">IF(D51="","",INT((D51-Asignaturas!$B$6)/7)+1)</f>
        <v/>
      </c>
      <c r="H51" s="12" t="str">
        <f aca="true">IF(D51="","",D51-TODAY())</f>
        <v/>
      </c>
      <c r="I51" s="12" t="str">
        <f aca="false">IF(G51="","",COUNTIF($G$6:$G$65,G51))</f>
        <v/>
      </c>
      <c r="J51" s="15" t="str">
        <f aca="false">IF(I51="","",IF(I51&gt;=3,"Semana crítica",""))</f>
        <v/>
      </c>
    </row>
    <row r="52" customFormat="false" ht="15" hidden="false" customHeight="false" outlineLevel="0" collapsed="false">
      <c r="A52" s="11"/>
      <c r="B52" s="8"/>
      <c r="C52" s="11"/>
      <c r="D52" s="9"/>
      <c r="E52" s="8"/>
      <c r="F52" s="8"/>
      <c r="G52" s="12" t="str">
        <f aca="false">IF(D52="","",INT((D52-Asignaturas!$B$6)/7)+1)</f>
        <v/>
      </c>
      <c r="H52" s="12" t="str">
        <f aca="true">IF(D52="","",D52-TODAY())</f>
        <v/>
      </c>
      <c r="I52" s="12" t="str">
        <f aca="false">IF(G52="","",COUNTIF($G$6:$G$65,G52))</f>
        <v/>
      </c>
      <c r="J52" s="15" t="str">
        <f aca="false">IF(I52="","",IF(I52&gt;=3,"Semana crítica",""))</f>
        <v/>
      </c>
    </row>
    <row r="53" customFormat="false" ht="15" hidden="false" customHeight="false" outlineLevel="0" collapsed="false">
      <c r="A53" s="11"/>
      <c r="B53" s="8"/>
      <c r="C53" s="11"/>
      <c r="D53" s="9"/>
      <c r="E53" s="8"/>
      <c r="F53" s="8"/>
      <c r="G53" s="12" t="str">
        <f aca="false">IF(D53="","",INT((D53-Asignaturas!$B$6)/7)+1)</f>
        <v/>
      </c>
      <c r="H53" s="12" t="str">
        <f aca="true">IF(D53="","",D53-TODAY())</f>
        <v/>
      </c>
      <c r="I53" s="12" t="str">
        <f aca="false">IF(G53="","",COUNTIF($G$6:$G$65,G53))</f>
        <v/>
      </c>
      <c r="J53" s="15" t="str">
        <f aca="false">IF(I53="","",IF(I53&gt;=3,"Semana crítica",""))</f>
        <v/>
      </c>
    </row>
    <row r="54" customFormat="false" ht="15" hidden="false" customHeight="false" outlineLevel="0" collapsed="false">
      <c r="A54" s="11"/>
      <c r="B54" s="8"/>
      <c r="C54" s="11"/>
      <c r="D54" s="9"/>
      <c r="E54" s="8"/>
      <c r="F54" s="8"/>
      <c r="G54" s="12" t="str">
        <f aca="false">IF(D54="","",INT((D54-Asignaturas!$B$6)/7)+1)</f>
        <v/>
      </c>
      <c r="H54" s="12" t="str">
        <f aca="true">IF(D54="","",D54-TODAY())</f>
        <v/>
      </c>
      <c r="I54" s="12" t="str">
        <f aca="false">IF(G54="","",COUNTIF($G$6:$G$65,G54))</f>
        <v/>
      </c>
      <c r="J54" s="15" t="str">
        <f aca="false">IF(I54="","",IF(I54&gt;=3,"Semana crítica",""))</f>
        <v/>
      </c>
    </row>
    <row r="55" customFormat="false" ht="15" hidden="false" customHeight="false" outlineLevel="0" collapsed="false">
      <c r="A55" s="11"/>
      <c r="B55" s="8"/>
      <c r="C55" s="11"/>
      <c r="D55" s="9"/>
      <c r="E55" s="8"/>
      <c r="F55" s="8"/>
      <c r="G55" s="12" t="str">
        <f aca="false">IF(D55="","",INT((D55-Asignaturas!$B$6)/7)+1)</f>
        <v/>
      </c>
      <c r="H55" s="12" t="str">
        <f aca="true">IF(D55="","",D55-TODAY())</f>
        <v/>
      </c>
      <c r="I55" s="12" t="str">
        <f aca="false">IF(G55="","",COUNTIF($G$6:$G$65,G55))</f>
        <v/>
      </c>
      <c r="J55" s="15" t="str">
        <f aca="false">IF(I55="","",IF(I55&gt;=3,"Semana crítica",""))</f>
        <v/>
      </c>
    </row>
    <row r="56" customFormat="false" ht="15" hidden="false" customHeight="false" outlineLevel="0" collapsed="false">
      <c r="A56" s="11"/>
      <c r="B56" s="8"/>
      <c r="C56" s="11"/>
      <c r="D56" s="9"/>
      <c r="E56" s="8"/>
      <c r="F56" s="8"/>
      <c r="G56" s="12" t="str">
        <f aca="false">IF(D56="","",INT((D56-Asignaturas!$B$6)/7)+1)</f>
        <v/>
      </c>
      <c r="H56" s="12" t="str">
        <f aca="true">IF(D56="","",D56-TODAY())</f>
        <v/>
      </c>
      <c r="I56" s="12" t="str">
        <f aca="false">IF(G56="","",COUNTIF($G$6:$G$65,G56))</f>
        <v/>
      </c>
      <c r="J56" s="15" t="str">
        <f aca="false">IF(I56="","",IF(I56&gt;=3,"Semana crítica",""))</f>
        <v/>
      </c>
    </row>
    <row r="57" customFormat="false" ht="15" hidden="false" customHeight="false" outlineLevel="0" collapsed="false">
      <c r="A57" s="11"/>
      <c r="B57" s="8"/>
      <c r="C57" s="11"/>
      <c r="D57" s="9"/>
      <c r="E57" s="8"/>
      <c r="F57" s="8"/>
      <c r="G57" s="12" t="str">
        <f aca="false">IF(D57="","",INT((D57-Asignaturas!$B$6)/7)+1)</f>
        <v/>
      </c>
      <c r="H57" s="12" t="str">
        <f aca="true">IF(D57="","",D57-TODAY())</f>
        <v/>
      </c>
      <c r="I57" s="12" t="str">
        <f aca="false">IF(G57="","",COUNTIF($G$6:$G$65,G57))</f>
        <v/>
      </c>
      <c r="J57" s="15" t="str">
        <f aca="false">IF(I57="","",IF(I57&gt;=3,"Semana crítica",""))</f>
        <v/>
      </c>
    </row>
    <row r="58" customFormat="false" ht="15" hidden="false" customHeight="false" outlineLevel="0" collapsed="false">
      <c r="A58" s="11"/>
      <c r="B58" s="8"/>
      <c r="C58" s="11"/>
      <c r="D58" s="9"/>
      <c r="E58" s="8"/>
      <c r="F58" s="8"/>
      <c r="G58" s="12" t="str">
        <f aca="false">IF(D58="","",INT((D58-Asignaturas!$B$6)/7)+1)</f>
        <v/>
      </c>
      <c r="H58" s="12" t="str">
        <f aca="true">IF(D58="","",D58-TODAY())</f>
        <v/>
      </c>
      <c r="I58" s="12" t="str">
        <f aca="false">IF(G58="","",COUNTIF($G$6:$G$65,G58))</f>
        <v/>
      </c>
      <c r="J58" s="15" t="str">
        <f aca="false">IF(I58="","",IF(I58&gt;=3,"Semana crítica",""))</f>
        <v/>
      </c>
    </row>
    <row r="59" customFormat="false" ht="15" hidden="false" customHeight="false" outlineLevel="0" collapsed="false">
      <c r="A59" s="11"/>
      <c r="B59" s="8"/>
      <c r="C59" s="11"/>
      <c r="D59" s="9"/>
      <c r="E59" s="8"/>
      <c r="F59" s="8"/>
      <c r="G59" s="12" t="str">
        <f aca="false">IF(D59="","",INT((D59-Asignaturas!$B$6)/7)+1)</f>
        <v/>
      </c>
      <c r="H59" s="12" t="str">
        <f aca="true">IF(D59="","",D59-TODAY())</f>
        <v/>
      </c>
      <c r="I59" s="12" t="str">
        <f aca="false">IF(G59="","",COUNTIF($G$6:$G$65,G59))</f>
        <v/>
      </c>
      <c r="J59" s="15" t="str">
        <f aca="false">IF(I59="","",IF(I59&gt;=3,"Semana crítica",""))</f>
        <v/>
      </c>
    </row>
    <row r="60" customFormat="false" ht="15" hidden="false" customHeight="false" outlineLevel="0" collapsed="false">
      <c r="A60" s="11"/>
      <c r="B60" s="8"/>
      <c r="C60" s="11"/>
      <c r="D60" s="9"/>
      <c r="E60" s="8"/>
      <c r="F60" s="8"/>
      <c r="G60" s="12" t="str">
        <f aca="false">IF(D60="","",INT((D60-Asignaturas!$B$6)/7)+1)</f>
        <v/>
      </c>
      <c r="H60" s="12" t="str">
        <f aca="true">IF(D60="","",D60-TODAY())</f>
        <v/>
      </c>
      <c r="I60" s="12" t="str">
        <f aca="false">IF(G60="","",COUNTIF($G$6:$G$65,G60))</f>
        <v/>
      </c>
      <c r="J60" s="15" t="str">
        <f aca="false">IF(I60="","",IF(I60&gt;=3,"Semana crítica",""))</f>
        <v/>
      </c>
    </row>
    <row r="61" customFormat="false" ht="15" hidden="false" customHeight="false" outlineLevel="0" collapsed="false">
      <c r="A61" s="11"/>
      <c r="B61" s="8"/>
      <c r="C61" s="11"/>
      <c r="D61" s="9"/>
      <c r="E61" s="8"/>
      <c r="F61" s="8"/>
      <c r="G61" s="12" t="str">
        <f aca="false">IF(D61="","",INT((D61-Asignaturas!$B$6)/7)+1)</f>
        <v/>
      </c>
      <c r="H61" s="12" t="str">
        <f aca="true">IF(D61="","",D61-TODAY())</f>
        <v/>
      </c>
      <c r="I61" s="12" t="str">
        <f aca="false">IF(G61="","",COUNTIF($G$6:$G$65,G61))</f>
        <v/>
      </c>
      <c r="J61" s="15" t="str">
        <f aca="false">IF(I61="","",IF(I61&gt;=3,"Semana crítica",""))</f>
        <v/>
      </c>
    </row>
    <row r="62" customFormat="false" ht="15" hidden="false" customHeight="false" outlineLevel="0" collapsed="false">
      <c r="A62" s="11"/>
      <c r="B62" s="8"/>
      <c r="C62" s="11"/>
      <c r="D62" s="9"/>
      <c r="E62" s="8"/>
      <c r="F62" s="8"/>
      <c r="G62" s="12" t="str">
        <f aca="false">IF(D62="","",INT((D62-Asignaturas!$B$6)/7)+1)</f>
        <v/>
      </c>
      <c r="H62" s="12" t="str">
        <f aca="true">IF(D62="","",D62-TODAY())</f>
        <v/>
      </c>
      <c r="I62" s="12" t="str">
        <f aca="false">IF(G62="","",COUNTIF($G$6:$G$65,G62))</f>
        <v/>
      </c>
      <c r="J62" s="15" t="str">
        <f aca="false">IF(I62="","",IF(I62&gt;=3,"Semana crítica",""))</f>
        <v/>
      </c>
    </row>
    <row r="63" customFormat="false" ht="15" hidden="false" customHeight="false" outlineLevel="0" collapsed="false">
      <c r="A63" s="11"/>
      <c r="B63" s="8"/>
      <c r="C63" s="11"/>
      <c r="D63" s="9"/>
      <c r="E63" s="8"/>
      <c r="F63" s="8"/>
      <c r="G63" s="12" t="str">
        <f aca="false">IF(D63="","",INT((D63-Asignaturas!$B$6)/7)+1)</f>
        <v/>
      </c>
      <c r="H63" s="12" t="str">
        <f aca="true">IF(D63="","",D63-TODAY())</f>
        <v/>
      </c>
      <c r="I63" s="12" t="str">
        <f aca="false">IF(G63="","",COUNTIF($G$6:$G$65,G63))</f>
        <v/>
      </c>
      <c r="J63" s="15" t="str">
        <f aca="false">IF(I63="","",IF(I63&gt;=3,"Semana crítica",""))</f>
        <v/>
      </c>
    </row>
    <row r="64" customFormat="false" ht="15" hidden="false" customHeight="false" outlineLevel="0" collapsed="false">
      <c r="A64" s="11"/>
      <c r="B64" s="8"/>
      <c r="C64" s="11"/>
      <c r="D64" s="9"/>
      <c r="E64" s="8"/>
      <c r="F64" s="8"/>
      <c r="G64" s="12" t="str">
        <f aca="false">IF(D64="","",INT((D64-Asignaturas!$B$6)/7)+1)</f>
        <v/>
      </c>
      <c r="H64" s="12" t="str">
        <f aca="true">IF(D64="","",D64-TODAY())</f>
        <v/>
      </c>
      <c r="I64" s="12" t="str">
        <f aca="false">IF(G64="","",COUNTIF($G$6:$G$65,G64))</f>
        <v/>
      </c>
      <c r="J64" s="15" t="str">
        <f aca="false">IF(I64="","",IF(I64&gt;=3,"Semana crítica",""))</f>
        <v/>
      </c>
    </row>
    <row r="65" customFormat="false" ht="15" hidden="false" customHeight="false" outlineLevel="0" collapsed="false">
      <c r="A65" s="11"/>
      <c r="B65" s="8"/>
      <c r="C65" s="11"/>
      <c r="D65" s="9"/>
      <c r="E65" s="8"/>
      <c r="F65" s="8"/>
      <c r="G65" s="12" t="str">
        <f aca="false">IF(D65="","",INT((D65-Asignaturas!$B$6)/7)+1)</f>
        <v/>
      </c>
      <c r="H65" s="12" t="str">
        <f aca="true">IF(D65="","",D65-TODAY())</f>
        <v/>
      </c>
      <c r="I65" s="12" t="str">
        <f aca="false">IF(G65="","",COUNTIF($G$6:$G$65,G65))</f>
        <v/>
      </c>
      <c r="J65" s="15" t="str">
        <f aca="false">IF(I65="","",IF(I65&gt;=3,"Semana crítica",""))</f>
        <v/>
      </c>
    </row>
  </sheetData>
  <conditionalFormatting sqref="J6:J65">
    <cfRule type="cellIs" priority="2" operator="equal" aboveAverage="0" equalAverage="0" bottom="0" percent="0" rank="0" text="" dxfId="0">
      <formula>"Semana crítica"</formula>
    </cfRule>
  </conditionalFormatting>
  <conditionalFormatting sqref="E6:E65">
    <cfRule type="cellIs" priority="3" operator="equal" aboveAverage="0" equalAverage="0" bottom="0" percent="0" rank="0" text="" dxfId="1">
      <formula>"Hecho"</formula>
    </cfRule>
  </conditionalFormatting>
  <dataValidations count="3">
    <dataValidation allowBlank="true" errorStyle="stop" operator="between" showDropDown="false" showErrorMessage="false" showInputMessage="false" sqref="A6:A65" type="list">
      <formula1>Asignaturas!$A$9:$A$20</formula1>
      <formula2>0</formula2>
    </dataValidation>
    <dataValidation allowBlank="true" errorStyle="stop" operator="between" showDropDown="false" showErrorMessage="false" showInputMessage="false" sqref="B6:B65" type="list">
      <formula1>"Examen,Parcial,Entrega,Práctica,Presentación,Lectura"</formula1>
      <formula2>0</formula2>
    </dataValidation>
    <dataValidation allowBlank="true" errorStyle="stop" operator="between" showDropDown="false" showErrorMessage="false" showInputMessage="false" sqref="E6:E65" type="list">
      <formula1>"Pendiente,En curso,Hecho"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8" min="2" style="0" width="13"/>
    <col collapsed="false" customWidth="true" hidden="false" outlineLevel="0" max="9" min="9" style="0" width="3"/>
    <col collapsed="false" customWidth="true" hidden="false" outlineLevel="0" max="10" min="10" style="0" width="46"/>
    <col collapsed="false" customWidth="true" hidden="false" outlineLevel="0" max="11" min="11" style="0" width="22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31.5" hidden="false" customHeight="true" outlineLevel="0" collapsed="false">
      <c r="A4" s="10" t="s">
        <v>65</v>
      </c>
      <c r="B4" s="10" t="s">
        <v>66</v>
      </c>
      <c r="C4" s="10" t="s">
        <v>67</v>
      </c>
      <c r="D4" s="10" t="s">
        <v>68</v>
      </c>
      <c r="E4" s="10" t="s">
        <v>69</v>
      </c>
      <c r="F4" s="10" t="s">
        <v>70</v>
      </c>
      <c r="G4" s="10" t="s">
        <v>71</v>
      </c>
      <c r="H4" s="10" t="s">
        <v>72</v>
      </c>
      <c r="J4" s="10" t="s">
        <v>73</v>
      </c>
      <c r="K4" s="10" t="s">
        <v>74</v>
      </c>
    </row>
    <row r="5" customFormat="false" ht="15" hidden="false" customHeight="false" outlineLevel="0" collapsed="false">
      <c r="A5" s="14" t="s">
        <v>75</v>
      </c>
      <c r="B5" s="8"/>
      <c r="C5" s="8"/>
      <c r="D5" s="8"/>
      <c r="E5" s="8"/>
      <c r="F5" s="8"/>
      <c r="G5" s="8"/>
      <c r="H5" s="8"/>
      <c r="J5" s="12" t="s">
        <v>76</v>
      </c>
      <c r="K5" s="12" t="n">
        <f aca="false">COUNTIF($B$5:$H$19,J5)</f>
        <v>2</v>
      </c>
    </row>
    <row r="6" customFormat="false" ht="15" hidden="false" customHeight="false" outlineLevel="0" collapsed="false">
      <c r="A6" s="14" t="s">
        <v>77</v>
      </c>
      <c r="B6" s="8" t="s">
        <v>76</v>
      </c>
      <c r="C6" s="8"/>
      <c r="D6" s="8"/>
      <c r="E6" s="8"/>
      <c r="F6" s="8"/>
      <c r="G6" s="8"/>
      <c r="H6" s="8"/>
      <c r="J6" s="12" t="s">
        <v>78</v>
      </c>
      <c r="K6" s="12" t="n">
        <f aca="false">COUNTIF($B$5:$H$19,J6)</f>
        <v>1</v>
      </c>
    </row>
    <row r="7" customFormat="false" ht="15" hidden="false" customHeight="false" outlineLevel="0" collapsed="false">
      <c r="A7" s="14" t="s">
        <v>79</v>
      </c>
      <c r="B7" s="8" t="s">
        <v>76</v>
      </c>
      <c r="C7" s="8"/>
      <c r="D7" s="8"/>
      <c r="E7" s="8"/>
      <c r="F7" s="8"/>
      <c r="G7" s="8"/>
      <c r="H7" s="8"/>
      <c r="J7" s="12" t="s">
        <v>80</v>
      </c>
      <c r="K7" s="12" t="n">
        <f aca="false">COUNTIF($B$5:$H$19,J7)</f>
        <v>0</v>
      </c>
    </row>
    <row r="8" customFormat="false" ht="15" hidden="false" customHeight="false" outlineLevel="0" collapsed="false">
      <c r="A8" s="14" t="s">
        <v>81</v>
      </c>
      <c r="B8" s="8"/>
      <c r="C8" s="8"/>
      <c r="D8" s="8"/>
      <c r="E8" s="8"/>
      <c r="F8" s="8"/>
      <c r="G8" s="8"/>
      <c r="H8" s="8"/>
      <c r="J8" s="12" t="s">
        <v>82</v>
      </c>
      <c r="K8" s="12" t="n">
        <f aca="false">COUNTIF($B$5:$H$19,J8)</f>
        <v>1</v>
      </c>
    </row>
    <row r="9" customFormat="false" ht="15" hidden="false" customHeight="false" outlineLevel="0" collapsed="false">
      <c r="A9" s="14" t="s">
        <v>83</v>
      </c>
      <c r="B9" s="8"/>
      <c r="C9" s="8"/>
      <c r="D9" s="8"/>
      <c r="E9" s="8"/>
      <c r="F9" s="8"/>
      <c r="G9" s="8"/>
      <c r="H9" s="8"/>
      <c r="J9" s="12" t="s">
        <v>84</v>
      </c>
      <c r="K9" s="12" t="n">
        <f aca="false">COUNTIF($B$5:$H$19,J9)</f>
        <v>0</v>
      </c>
    </row>
    <row r="10" customFormat="false" ht="15" hidden="false" customHeight="false" outlineLevel="0" collapsed="false">
      <c r="A10" s="14" t="s">
        <v>85</v>
      </c>
      <c r="B10" s="8"/>
      <c r="C10" s="8"/>
      <c r="D10" s="8"/>
      <c r="E10" s="8"/>
      <c r="F10" s="8"/>
      <c r="G10" s="8"/>
      <c r="H10" s="8"/>
      <c r="J10" s="12" t="s">
        <v>86</v>
      </c>
      <c r="K10" s="12" t="n">
        <f aca="false">COUNTIF($B$5:$H$19,J10)</f>
        <v>0</v>
      </c>
    </row>
    <row r="11" customFormat="false" ht="15" hidden="false" customHeight="false" outlineLevel="0" collapsed="false">
      <c r="A11" s="14" t="s">
        <v>87</v>
      </c>
      <c r="B11" s="8"/>
      <c r="C11" s="8"/>
      <c r="D11" s="8"/>
      <c r="E11" s="8"/>
      <c r="F11" s="8"/>
      <c r="G11" s="8"/>
      <c r="H11" s="8"/>
    </row>
    <row r="12" customFormat="false" ht="30" hidden="false" customHeight="true" outlineLevel="0" collapsed="false">
      <c r="A12" s="14" t="s">
        <v>88</v>
      </c>
      <c r="B12" s="8"/>
      <c r="C12" s="8"/>
      <c r="D12" s="8"/>
      <c r="E12" s="8"/>
      <c r="F12" s="8"/>
      <c r="G12" s="8"/>
      <c r="H12" s="8"/>
      <c r="J12" s="16" t="s">
        <v>89</v>
      </c>
      <c r="K12" s="12" t="n">
        <f aca="false">K6+K7+K8</f>
        <v>2</v>
      </c>
    </row>
    <row r="13" customFormat="false" ht="15" hidden="false" customHeight="false" outlineLevel="0" collapsed="false">
      <c r="A13" s="14" t="s">
        <v>90</v>
      </c>
      <c r="B13" s="8" t="s">
        <v>78</v>
      </c>
      <c r="C13" s="8"/>
      <c r="D13" s="8"/>
      <c r="E13" s="8"/>
      <c r="F13" s="8"/>
      <c r="G13" s="8"/>
      <c r="H13" s="8"/>
      <c r="J13" s="16" t="s">
        <v>91</v>
      </c>
      <c r="K13" s="12" t="n">
        <f aca="false">Asignaturas!E21</f>
        <v>4.3</v>
      </c>
    </row>
    <row r="14" customFormat="false" ht="15" hidden="false" customHeight="false" outlineLevel="0" collapsed="false">
      <c r="A14" s="14" t="s">
        <v>92</v>
      </c>
      <c r="B14" s="8" t="s">
        <v>82</v>
      </c>
      <c r="C14" s="8"/>
      <c r="D14" s="8"/>
      <c r="E14" s="8"/>
      <c r="F14" s="8"/>
      <c r="G14" s="8"/>
      <c r="H14" s="8"/>
      <c r="J14" s="16" t="s">
        <v>93</v>
      </c>
      <c r="K14" s="12" t="n">
        <f aca="false">K12-K13</f>
        <v>-2.3</v>
      </c>
    </row>
    <row r="15" customFormat="false" ht="30" hidden="false" customHeight="true" outlineLevel="0" collapsed="false">
      <c r="A15" s="14" t="s">
        <v>94</v>
      </c>
      <c r="B15" s="8"/>
      <c r="C15" s="8"/>
      <c r="D15" s="8"/>
      <c r="E15" s="8"/>
      <c r="F15" s="8"/>
      <c r="G15" s="8"/>
      <c r="H15" s="8"/>
      <c r="J15" s="16" t="s">
        <v>95</v>
      </c>
      <c r="K15" s="12" t="str">
        <f aca="false">IF(K14&gt;=0,"Cuadra: llegas a lo necesario","Te faltan horas: revisa la semana o tus créditos")</f>
        <v>Te faltan horas: revisa la semana o tus créditos</v>
      </c>
    </row>
    <row r="16" customFormat="false" ht="15" hidden="false" customHeight="false" outlineLevel="0" collapsed="false">
      <c r="A16" s="14" t="s">
        <v>96</v>
      </c>
      <c r="B16" s="8"/>
      <c r="C16" s="8"/>
      <c r="D16" s="8"/>
      <c r="E16" s="8"/>
      <c r="F16" s="8"/>
      <c r="G16" s="8"/>
      <c r="H16" s="8"/>
    </row>
    <row r="17" customFormat="false" ht="15" hidden="false" customHeight="true" outlineLevel="0" collapsed="false">
      <c r="A17" s="14" t="s">
        <v>97</v>
      </c>
      <c r="B17" s="8"/>
      <c r="C17" s="8"/>
      <c r="D17" s="8"/>
      <c r="E17" s="8"/>
      <c r="F17" s="8"/>
      <c r="G17" s="8"/>
      <c r="H17" s="8"/>
      <c r="J17" s="17" t="s">
        <v>98</v>
      </c>
      <c r="K17" s="17"/>
    </row>
    <row r="18" customFormat="false" ht="15" hidden="false" customHeight="false" outlineLevel="0" collapsed="false">
      <c r="A18" s="14" t="s">
        <v>99</v>
      </c>
      <c r="B18" s="8"/>
      <c r="C18" s="8"/>
      <c r="D18" s="8"/>
      <c r="E18" s="8"/>
      <c r="F18" s="8"/>
      <c r="G18" s="8"/>
      <c r="H18" s="8"/>
      <c r="J18" s="17"/>
      <c r="K18" s="17"/>
    </row>
    <row r="19" customFormat="false" ht="15" hidden="false" customHeight="false" outlineLevel="0" collapsed="false">
      <c r="A19" s="14" t="s">
        <v>100</v>
      </c>
      <c r="B19" s="8"/>
      <c r="C19" s="8"/>
      <c r="D19" s="8"/>
      <c r="E19" s="8"/>
      <c r="F19" s="8"/>
      <c r="G19" s="8"/>
      <c r="H19" s="8"/>
      <c r="J19" s="17"/>
      <c r="K19" s="17"/>
    </row>
  </sheetData>
  <mergeCells count="1">
    <mergeCell ref="J17:K19"/>
  </mergeCells>
  <conditionalFormatting sqref="B5:H19">
    <cfRule type="cellIs" priority="2" operator="equal" aboveAverage="0" equalAverage="0" bottom="0" percent="0" rank="0" text="" dxfId="2">
      <formula>"Clase"</formula>
    </cfRule>
    <cfRule type="cellIs" priority="3" operator="equal" aboveAverage="0" equalAverage="0" bottom="0" percent="0" rank="0" text="" dxfId="3">
      <formula>"Estudio"</formula>
    </cfRule>
    <cfRule type="cellIs" priority="4" operator="equal" aboveAverage="0" equalAverage="0" bottom="0" percent="0" rank="0" text="" dxfId="4">
      <formula>"Entrega"</formula>
    </cfRule>
    <cfRule type="cellIs" priority="5" operator="equal" aboveAverage="0" equalAverage="0" bottom="0" percent="0" rank="0" text="" dxfId="5">
      <formula>"Repaso"</formula>
    </cfRule>
    <cfRule type="cellIs" priority="6" operator="equal" aboveAverage="0" equalAverage="0" bottom="0" percent="0" rank="0" text="" dxfId="6">
      <formula>"Trabajo"</formula>
    </cfRule>
    <cfRule type="cellIs" priority="7" operator="equal" aboveAverage="0" equalAverage="0" bottom="0" percent="0" rank="0" text="" dxfId="7">
      <formula>"Descanso"</formula>
    </cfRule>
  </conditionalFormatting>
  <dataValidations count="1">
    <dataValidation allowBlank="true" errorStyle="stop" operator="between" showDropDown="false" showErrorMessage="false" showInputMessage="false" sqref="B5:H19" type="list">
      <formula1>"Clase,Estudio,Entrega,Repaso,Trabajo,Descanso"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L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7" min="3" style="0" width="16"/>
    <col collapsed="false" customWidth="true" hidden="false" outlineLevel="0" max="11" min="8" style="0" width="9"/>
    <col collapsed="false" customWidth="true" hidden="false" outlineLevel="0" max="12" min="12" style="0" width="14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5" customFormat="false" ht="31.5" hidden="false" customHeight="true" outlineLevel="0" collapsed="false">
      <c r="A5" s="10" t="s">
        <v>103</v>
      </c>
      <c r="B5" s="10" t="s">
        <v>40</v>
      </c>
      <c r="C5" s="10" t="s">
        <v>104</v>
      </c>
      <c r="D5" s="10" t="s">
        <v>105</v>
      </c>
      <c r="E5" s="10" t="s">
        <v>106</v>
      </c>
      <c r="F5" s="10" t="s">
        <v>107</v>
      </c>
      <c r="G5" s="10" t="s">
        <v>108</v>
      </c>
      <c r="H5" s="10" t="s">
        <v>109</v>
      </c>
      <c r="I5" s="10" t="s">
        <v>110</v>
      </c>
      <c r="J5" s="10" t="s">
        <v>111</v>
      </c>
      <c r="K5" s="10" t="s">
        <v>112</v>
      </c>
      <c r="L5" s="10" t="s">
        <v>113</v>
      </c>
    </row>
    <row r="6" customFormat="false" ht="15" hidden="false" customHeight="false" outlineLevel="0" collapsed="false">
      <c r="A6" s="11" t="s">
        <v>114</v>
      </c>
      <c r="B6" s="11" t="s">
        <v>115</v>
      </c>
      <c r="C6" s="9" t="n">
        <v>46300</v>
      </c>
      <c r="D6" s="18" t="n">
        <f aca="false">IF($C6="","",$C6+1)</f>
        <v>46301</v>
      </c>
      <c r="E6" s="18" t="n">
        <f aca="false">IF($C6="","",$C6+3)</f>
        <v>46303</v>
      </c>
      <c r="F6" s="18" t="n">
        <f aca="false">IF($C6="","",$C6+7)</f>
        <v>46307</v>
      </c>
      <c r="G6" s="18" t="n">
        <f aca="false">IF($C6="","",$C6+14)</f>
        <v>46314</v>
      </c>
      <c r="H6" s="8"/>
      <c r="I6" s="8"/>
      <c r="J6" s="8"/>
      <c r="K6" s="8"/>
      <c r="L6" s="12" t="n">
        <f aca="false">IF(C6="","",4-COUNTIF(H6:K6,"Sí"))</f>
        <v>4</v>
      </c>
    </row>
    <row r="7" customFormat="false" ht="15" hidden="false" customHeight="false" outlineLevel="0" collapsed="false">
      <c r="A7" s="11"/>
      <c r="B7" s="11"/>
      <c r="C7" s="9"/>
      <c r="D7" s="18" t="str">
        <f aca="false">IF($C7="","",$C7+1)</f>
        <v/>
      </c>
      <c r="E7" s="18" t="str">
        <f aca="false">IF($C7="","",$C7+3)</f>
        <v/>
      </c>
      <c r="F7" s="18" t="str">
        <f aca="false">IF($C7="","",$C7+7)</f>
        <v/>
      </c>
      <c r="G7" s="18" t="str">
        <f aca="false">IF($C7="","",$C7+14)</f>
        <v/>
      </c>
      <c r="H7" s="8"/>
      <c r="I7" s="8"/>
      <c r="J7" s="8"/>
      <c r="K7" s="8"/>
      <c r="L7" s="12" t="str">
        <f aca="false">IF(C7="","",4-COUNTIF(H7:K7,"Sí"))</f>
        <v/>
      </c>
    </row>
    <row r="8" customFormat="false" ht="15" hidden="false" customHeight="false" outlineLevel="0" collapsed="false">
      <c r="A8" s="11"/>
      <c r="B8" s="11"/>
      <c r="C8" s="9"/>
      <c r="D8" s="18" t="str">
        <f aca="false">IF($C8="","",$C8+1)</f>
        <v/>
      </c>
      <c r="E8" s="18" t="str">
        <f aca="false">IF($C8="","",$C8+3)</f>
        <v/>
      </c>
      <c r="F8" s="18" t="str">
        <f aca="false">IF($C8="","",$C8+7)</f>
        <v/>
      </c>
      <c r="G8" s="18" t="str">
        <f aca="false">IF($C8="","",$C8+14)</f>
        <v/>
      </c>
      <c r="H8" s="8"/>
      <c r="I8" s="8"/>
      <c r="J8" s="8"/>
      <c r="K8" s="8"/>
      <c r="L8" s="12" t="str">
        <f aca="false">IF(C8="","",4-COUNTIF(H8:K8,"Sí"))</f>
        <v/>
      </c>
    </row>
    <row r="9" customFormat="false" ht="15" hidden="false" customHeight="false" outlineLevel="0" collapsed="false">
      <c r="A9" s="11"/>
      <c r="B9" s="11"/>
      <c r="C9" s="9"/>
      <c r="D9" s="18" t="str">
        <f aca="false">IF($C9="","",$C9+1)</f>
        <v/>
      </c>
      <c r="E9" s="18" t="str">
        <f aca="false">IF($C9="","",$C9+3)</f>
        <v/>
      </c>
      <c r="F9" s="18" t="str">
        <f aca="false">IF($C9="","",$C9+7)</f>
        <v/>
      </c>
      <c r="G9" s="18" t="str">
        <f aca="false">IF($C9="","",$C9+14)</f>
        <v/>
      </c>
      <c r="H9" s="8"/>
      <c r="I9" s="8"/>
      <c r="J9" s="8"/>
      <c r="K9" s="8"/>
      <c r="L9" s="12" t="str">
        <f aca="false">IF(C9="","",4-COUNTIF(H9:K9,"Sí"))</f>
        <v/>
      </c>
    </row>
    <row r="10" customFormat="false" ht="15" hidden="false" customHeight="false" outlineLevel="0" collapsed="false">
      <c r="A10" s="11"/>
      <c r="B10" s="11"/>
      <c r="C10" s="9"/>
      <c r="D10" s="18" t="str">
        <f aca="false">IF($C10="","",$C10+1)</f>
        <v/>
      </c>
      <c r="E10" s="18" t="str">
        <f aca="false">IF($C10="","",$C10+3)</f>
        <v/>
      </c>
      <c r="F10" s="18" t="str">
        <f aca="false">IF($C10="","",$C10+7)</f>
        <v/>
      </c>
      <c r="G10" s="18" t="str">
        <f aca="false">IF($C10="","",$C10+14)</f>
        <v/>
      </c>
      <c r="H10" s="8"/>
      <c r="I10" s="8"/>
      <c r="J10" s="8"/>
      <c r="K10" s="8"/>
      <c r="L10" s="12" t="str">
        <f aca="false">IF(C10="","",4-COUNTIF(H10:K10,"Sí"))</f>
        <v/>
      </c>
    </row>
    <row r="11" customFormat="false" ht="15" hidden="false" customHeight="false" outlineLevel="0" collapsed="false">
      <c r="A11" s="11"/>
      <c r="B11" s="11"/>
      <c r="C11" s="9"/>
      <c r="D11" s="18" t="str">
        <f aca="false">IF($C11="","",$C11+1)</f>
        <v/>
      </c>
      <c r="E11" s="18" t="str">
        <f aca="false">IF($C11="","",$C11+3)</f>
        <v/>
      </c>
      <c r="F11" s="18" t="str">
        <f aca="false">IF($C11="","",$C11+7)</f>
        <v/>
      </c>
      <c r="G11" s="18" t="str">
        <f aca="false">IF($C11="","",$C11+14)</f>
        <v/>
      </c>
      <c r="H11" s="8"/>
      <c r="I11" s="8"/>
      <c r="J11" s="8"/>
      <c r="K11" s="8"/>
      <c r="L11" s="12" t="str">
        <f aca="false">IF(C11="","",4-COUNTIF(H11:K11,"Sí"))</f>
        <v/>
      </c>
    </row>
    <row r="12" customFormat="false" ht="15" hidden="false" customHeight="false" outlineLevel="0" collapsed="false">
      <c r="A12" s="11"/>
      <c r="B12" s="11"/>
      <c r="C12" s="9"/>
      <c r="D12" s="18" t="str">
        <f aca="false">IF($C12="","",$C12+1)</f>
        <v/>
      </c>
      <c r="E12" s="18" t="str">
        <f aca="false">IF($C12="","",$C12+3)</f>
        <v/>
      </c>
      <c r="F12" s="18" t="str">
        <f aca="false">IF($C12="","",$C12+7)</f>
        <v/>
      </c>
      <c r="G12" s="18" t="str">
        <f aca="false">IF($C12="","",$C12+14)</f>
        <v/>
      </c>
      <c r="H12" s="8"/>
      <c r="I12" s="8"/>
      <c r="J12" s="8"/>
      <c r="K12" s="8"/>
      <c r="L12" s="12" t="str">
        <f aca="false">IF(C12="","",4-COUNTIF(H12:K12,"Sí"))</f>
        <v/>
      </c>
    </row>
    <row r="13" customFormat="false" ht="15" hidden="false" customHeight="false" outlineLevel="0" collapsed="false">
      <c r="A13" s="11"/>
      <c r="B13" s="11"/>
      <c r="C13" s="9"/>
      <c r="D13" s="18" t="str">
        <f aca="false">IF($C13="","",$C13+1)</f>
        <v/>
      </c>
      <c r="E13" s="18" t="str">
        <f aca="false">IF($C13="","",$C13+3)</f>
        <v/>
      </c>
      <c r="F13" s="18" t="str">
        <f aca="false">IF($C13="","",$C13+7)</f>
        <v/>
      </c>
      <c r="G13" s="18" t="str">
        <f aca="false">IF($C13="","",$C13+14)</f>
        <v/>
      </c>
      <c r="H13" s="8"/>
      <c r="I13" s="8"/>
      <c r="J13" s="8"/>
      <c r="K13" s="8"/>
      <c r="L13" s="12" t="str">
        <f aca="false">IF(C13="","",4-COUNTIF(H13:K13,"Sí"))</f>
        <v/>
      </c>
    </row>
    <row r="14" customFormat="false" ht="15" hidden="false" customHeight="false" outlineLevel="0" collapsed="false">
      <c r="A14" s="11"/>
      <c r="B14" s="11"/>
      <c r="C14" s="9"/>
      <c r="D14" s="18" t="str">
        <f aca="false">IF($C14="","",$C14+1)</f>
        <v/>
      </c>
      <c r="E14" s="18" t="str">
        <f aca="false">IF($C14="","",$C14+3)</f>
        <v/>
      </c>
      <c r="F14" s="18" t="str">
        <f aca="false">IF($C14="","",$C14+7)</f>
        <v/>
      </c>
      <c r="G14" s="18" t="str">
        <f aca="false">IF($C14="","",$C14+14)</f>
        <v/>
      </c>
      <c r="H14" s="8"/>
      <c r="I14" s="8"/>
      <c r="J14" s="8"/>
      <c r="K14" s="8"/>
      <c r="L14" s="12" t="str">
        <f aca="false">IF(C14="","",4-COUNTIF(H14:K14,"Sí"))</f>
        <v/>
      </c>
    </row>
    <row r="15" customFormat="false" ht="15" hidden="false" customHeight="false" outlineLevel="0" collapsed="false">
      <c r="A15" s="11"/>
      <c r="B15" s="11"/>
      <c r="C15" s="9"/>
      <c r="D15" s="18" t="str">
        <f aca="false">IF($C15="","",$C15+1)</f>
        <v/>
      </c>
      <c r="E15" s="18" t="str">
        <f aca="false">IF($C15="","",$C15+3)</f>
        <v/>
      </c>
      <c r="F15" s="18" t="str">
        <f aca="false">IF($C15="","",$C15+7)</f>
        <v/>
      </c>
      <c r="G15" s="18" t="str">
        <f aca="false">IF($C15="","",$C15+14)</f>
        <v/>
      </c>
      <c r="H15" s="8"/>
      <c r="I15" s="8"/>
      <c r="J15" s="8"/>
      <c r="K15" s="8"/>
      <c r="L15" s="12" t="str">
        <f aca="false">IF(C15="","",4-COUNTIF(H15:K15,"Sí"))</f>
        <v/>
      </c>
    </row>
    <row r="16" customFormat="false" ht="15" hidden="false" customHeight="false" outlineLevel="0" collapsed="false">
      <c r="A16" s="11"/>
      <c r="B16" s="11"/>
      <c r="C16" s="9"/>
      <c r="D16" s="18" t="str">
        <f aca="false">IF($C16="","",$C16+1)</f>
        <v/>
      </c>
      <c r="E16" s="18" t="str">
        <f aca="false">IF($C16="","",$C16+3)</f>
        <v/>
      </c>
      <c r="F16" s="18" t="str">
        <f aca="false">IF($C16="","",$C16+7)</f>
        <v/>
      </c>
      <c r="G16" s="18" t="str">
        <f aca="false">IF($C16="","",$C16+14)</f>
        <v/>
      </c>
      <c r="H16" s="8"/>
      <c r="I16" s="8"/>
      <c r="J16" s="8"/>
      <c r="K16" s="8"/>
      <c r="L16" s="12" t="str">
        <f aca="false">IF(C16="","",4-COUNTIF(H16:K16,"Sí"))</f>
        <v/>
      </c>
    </row>
    <row r="17" customFormat="false" ht="15" hidden="false" customHeight="false" outlineLevel="0" collapsed="false">
      <c r="A17" s="11"/>
      <c r="B17" s="11"/>
      <c r="C17" s="9"/>
      <c r="D17" s="18" t="str">
        <f aca="false">IF($C17="","",$C17+1)</f>
        <v/>
      </c>
      <c r="E17" s="18" t="str">
        <f aca="false">IF($C17="","",$C17+3)</f>
        <v/>
      </c>
      <c r="F17" s="18" t="str">
        <f aca="false">IF($C17="","",$C17+7)</f>
        <v/>
      </c>
      <c r="G17" s="18" t="str">
        <f aca="false">IF($C17="","",$C17+14)</f>
        <v/>
      </c>
      <c r="H17" s="8"/>
      <c r="I17" s="8"/>
      <c r="J17" s="8"/>
      <c r="K17" s="8"/>
      <c r="L17" s="12" t="str">
        <f aca="false">IF(C17="","",4-COUNTIF(H17:K17,"Sí"))</f>
        <v/>
      </c>
    </row>
    <row r="18" customFormat="false" ht="15" hidden="false" customHeight="false" outlineLevel="0" collapsed="false">
      <c r="A18" s="11"/>
      <c r="B18" s="11"/>
      <c r="C18" s="9"/>
      <c r="D18" s="18" t="str">
        <f aca="false">IF($C18="","",$C18+1)</f>
        <v/>
      </c>
      <c r="E18" s="18" t="str">
        <f aca="false">IF($C18="","",$C18+3)</f>
        <v/>
      </c>
      <c r="F18" s="18" t="str">
        <f aca="false">IF($C18="","",$C18+7)</f>
        <v/>
      </c>
      <c r="G18" s="18" t="str">
        <f aca="false">IF($C18="","",$C18+14)</f>
        <v/>
      </c>
      <c r="H18" s="8"/>
      <c r="I18" s="8"/>
      <c r="J18" s="8"/>
      <c r="K18" s="8"/>
      <c r="L18" s="12" t="str">
        <f aca="false">IF(C18="","",4-COUNTIF(H18:K18,"Sí"))</f>
        <v/>
      </c>
    </row>
    <row r="19" customFormat="false" ht="15" hidden="false" customHeight="false" outlineLevel="0" collapsed="false">
      <c r="A19" s="11"/>
      <c r="B19" s="11"/>
      <c r="C19" s="9"/>
      <c r="D19" s="18" t="str">
        <f aca="false">IF($C19="","",$C19+1)</f>
        <v/>
      </c>
      <c r="E19" s="18" t="str">
        <f aca="false">IF($C19="","",$C19+3)</f>
        <v/>
      </c>
      <c r="F19" s="18" t="str">
        <f aca="false">IF($C19="","",$C19+7)</f>
        <v/>
      </c>
      <c r="G19" s="18" t="str">
        <f aca="false">IF($C19="","",$C19+14)</f>
        <v/>
      </c>
      <c r="H19" s="8"/>
      <c r="I19" s="8"/>
      <c r="J19" s="8"/>
      <c r="K19" s="8"/>
      <c r="L19" s="12" t="str">
        <f aca="false">IF(C19="","",4-COUNTIF(H19:K19,"Sí"))</f>
        <v/>
      </c>
    </row>
    <row r="20" customFormat="false" ht="15" hidden="false" customHeight="false" outlineLevel="0" collapsed="false">
      <c r="A20" s="11"/>
      <c r="B20" s="11"/>
      <c r="C20" s="9"/>
      <c r="D20" s="18" t="str">
        <f aca="false">IF($C20="","",$C20+1)</f>
        <v/>
      </c>
      <c r="E20" s="18" t="str">
        <f aca="false">IF($C20="","",$C20+3)</f>
        <v/>
      </c>
      <c r="F20" s="18" t="str">
        <f aca="false">IF($C20="","",$C20+7)</f>
        <v/>
      </c>
      <c r="G20" s="18" t="str">
        <f aca="false">IF($C20="","",$C20+14)</f>
        <v/>
      </c>
      <c r="H20" s="8"/>
      <c r="I20" s="8"/>
      <c r="J20" s="8"/>
      <c r="K20" s="8"/>
      <c r="L20" s="12" t="str">
        <f aca="false">IF(C20="","",4-COUNTIF(H20:K20,"Sí"))</f>
        <v/>
      </c>
    </row>
    <row r="21" customFormat="false" ht="15" hidden="false" customHeight="false" outlineLevel="0" collapsed="false">
      <c r="A21" s="11"/>
      <c r="B21" s="11"/>
      <c r="C21" s="9"/>
      <c r="D21" s="18" t="str">
        <f aca="false">IF($C21="","",$C21+1)</f>
        <v/>
      </c>
      <c r="E21" s="18" t="str">
        <f aca="false">IF($C21="","",$C21+3)</f>
        <v/>
      </c>
      <c r="F21" s="18" t="str">
        <f aca="false">IF($C21="","",$C21+7)</f>
        <v/>
      </c>
      <c r="G21" s="18" t="str">
        <f aca="false">IF($C21="","",$C21+14)</f>
        <v/>
      </c>
      <c r="H21" s="8"/>
      <c r="I21" s="8"/>
      <c r="J21" s="8"/>
      <c r="K21" s="8"/>
      <c r="L21" s="12" t="str">
        <f aca="false">IF(C21="","",4-COUNTIF(H21:K21,"Sí"))</f>
        <v/>
      </c>
    </row>
    <row r="22" customFormat="false" ht="15" hidden="false" customHeight="false" outlineLevel="0" collapsed="false">
      <c r="A22" s="11"/>
      <c r="B22" s="11"/>
      <c r="C22" s="9"/>
      <c r="D22" s="18" t="str">
        <f aca="false">IF($C22="","",$C22+1)</f>
        <v/>
      </c>
      <c r="E22" s="18" t="str">
        <f aca="false">IF($C22="","",$C22+3)</f>
        <v/>
      </c>
      <c r="F22" s="18" t="str">
        <f aca="false">IF($C22="","",$C22+7)</f>
        <v/>
      </c>
      <c r="G22" s="18" t="str">
        <f aca="false">IF($C22="","",$C22+14)</f>
        <v/>
      </c>
      <c r="H22" s="8"/>
      <c r="I22" s="8"/>
      <c r="J22" s="8"/>
      <c r="K22" s="8"/>
      <c r="L22" s="12" t="str">
        <f aca="false">IF(C22="","",4-COUNTIF(H22:K22,"Sí"))</f>
        <v/>
      </c>
    </row>
    <row r="23" customFormat="false" ht="15" hidden="false" customHeight="false" outlineLevel="0" collapsed="false">
      <c r="A23" s="11"/>
      <c r="B23" s="11"/>
      <c r="C23" s="9"/>
      <c r="D23" s="18" t="str">
        <f aca="false">IF($C23="","",$C23+1)</f>
        <v/>
      </c>
      <c r="E23" s="18" t="str">
        <f aca="false">IF($C23="","",$C23+3)</f>
        <v/>
      </c>
      <c r="F23" s="18" t="str">
        <f aca="false">IF($C23="","",$C23+7)</f>
        <v/>
      </c>
      <c r="G23" s="18" t="str">
        <f aca="false">IF($C23="","",$C23+14)</f>
        <v/>
      </c>
      <c r="H23" s="8"/>
      <c r="I23" s="8"/>
      <c r="J23" s="8"/>
      <c r="K23" s="8"/>
      <c r="L23" s="12" t="str">
        <f aca="false">IF(C23="","",4-COUNTIF(H23:K23,"Sí"))</f>
        <v/>
      </c>
    </row>
    <row r="24" customFormat="false" ht="15" hidden="false" customHeight="false" outlineLevel="0" collapsed="false">
      <c r="A24" s="11"/>
      <c r="B24" s="11"/>
      <c r="C24" s="9"/>
      <c r="D24" s="18" t="str">
        <f aca="false">IF($C24="","",$C24+1)</f>
        <v/>
      </c>
      <c r="E24" s="18" t="str">
        <f aca="false">IF($C24="","",$C24+3)</f>
        <v/>
      </c>
      <c r="F24" s="18" t="str">
        <f aca="false">IF($C24="","",$C24+7)</f>
        <v/>
      </c>
      <c r="G24" s="18" t="str">
        <f aca="false">IF($C24="","",$C24+14)</f>
        <v/>
      </c>
      <c r="H24" s="8"/>
      <c r="I24" s="8"/>
      <c r="J24" s="8"/>
      <c r="K24" s="8"/>
      <c r="L24" s="12" t="str">
        <f aca="false">IF(C24="","",4-COUNTIF(H24:K24,"Sí"))</f>
        <v/>
      </c>
    </row>
    <row r="25" customFormat="false" ht="15" hidden="false" customHeight="false" outlineLevel="0" collapsed="false">
      <c r="A25" s="11"/>
      <c r="B25" s="11"/>
      <c r="C25" s="9"/>
      <c r="D25" s="18" t="str">
        <f aca="false">IF($C25="","",$C25+1)</f>
        <v/>
      </c>
      <c r="E25" s="18" t="str">
        <f aca="false">IF($C25="","",$C25+3)</f>
        <v/>
      </c>
      <c r="F25" s="18" t="str">
        <f aca="false">IF($C25="","",$C25+7)</f>
        <v/>
      </c>
      <c r="G25" s="18" t="str">
        <f aca="false">IF($C25="","",$C25+14)</f>
        <v/>
      </c>
      <c r="H25" s="8"/>
      <c r="I25" s="8"/>
      <c r="J25" s="8"/>
      <c r="K25" s="8"/>
      <c r="L25" s="12" t="str">
        <f aca="false">IF(C25="","",4-COUNTIF(H25:K25,"Sí"))</f>
        <v/>
      </c>
    </row>
    <row r="26" customFormat="false" ht="15" hidden="false" customHeight="false" outlineLevel="0" collapsed="false">
      <c r="A26" s="11"/>
      <c r="B26" s="11"/>
      <c r="C26" s="9"/>
      <c r="D26" s="18" t="str">
        <f aca="false">IF($C26="","",$C26+1)</f>
        <v/>
      </c>
      <c r="E26" s="18" t="str">
        <f aca="false">IF($C26="","",$C26+3)</f>
        <v/>
      </c>
      <c r="F26" s="18" t="str">
        <f aca="false">IF($C26="","",$C26+7)</f>
        <v/>
      </c>
      <c r="G26" s="18" t="str">
        <f aca="false">IF($C26="","",$C26+14)</f>
        <v/>
      </c>
      <c r="H26" s="8"/>
      <c r="I26" s="8"/>
      <c r="J26" s="8"/>
      <c r="K26" s="8"/>
      <c r="L26" s="12" t="str">
        <f aca="false">IF(C26="","",4-COUNTIF(H26:K26,"Sí"))</f>
        <v/>
      </c>
    </row>
    <row r="27" customFormat="false" ht="15" hidden="false" customHeight="false" outlineLevel="0" collapsed="false">
      <c r="A27" s="11"/>
      <c r="B27" s="11"/>
      <c r="C27" s="9"/>
      <c r="D27" s="18" t="str">
        <f aca="false">IF($C27="","",$C27+1)</f>
        <v/>
      </c>
      <c r="E27" s="18" t="str">
        <f aca="false">IF($C27="","",$C27+3)</f>
        <v/>
      </c>
      <c r="F27" s="18" t="str">
        <f aca="false">IF($C27="","",$C27+7)</f>
        <v/>
      </c>
      <c r="G27" s="18" t="str">
        <f aca="false">IF($C27="","",$C27+14)</f>
        <v/>
      </c>
      <c r="H27" s="8"/>
      <c r="I27" s="8"/>
      <c r="J27" s="8"/>
      <c r="K27" s="8"/>
      <c r="L27" s="12" t="str">
        <f aca="false">IF(C27="","",4-COUNTIF(H27:K27,"Sí"))</f>
        <v/>
      </c>
    </row>
    <row r="28" customFormat="false" ht="15" hidden="false" customHeight="false" outlineLevel="0" collapsed="false">
      <c r="A28" s="11"/>
      <c r="B28" s="11"/>
      <c r="C28" s="9"/>
      <c r="D28" s="18" t="str">
        <f aca="false">IF($C28="","",$C28+1)</f>
        <v/>
      </c>
      <c r="E28" s="18" t="str">
        <f aca="false">IF($C28="","",$C28+3)</f>
        <v/>
      </c>
      <c r="F28" s="18" t="str">
        <f aca="false">IF($C28="","",$C28+7)</f>
        <v/>
      </c>
      <c r="G28" s="18" t="str">
        <f aca="false">IF($C28="","",$C28+14)</f>
        <v/>
      </c>
      <c r="H28" s="8"/>
      <c r="I28" s="8"/>
      <c r="J28" s="8"/>
      <c r="K28" s="8"/>
      <c r="L28" s="12" t="str">
        <f aca="false">IF(C28="","",4-COUNTIF(H28:K28,"Sí"))</f>
        <v/>
      </c>
    </row>
    <row r="29" customFormat="false" ht="15" hidden="false" customHeight="false" outlineLevel="0" collapsed="false">
      <c r="A29" s="11"/>
      <c r="B29" s="11"/>
      <c r="C29" s="9"/>
      <c r="D29" s="18" t="str">
        <f aca="false">IF($C29="","",$C29+1)</f>
        <v/>
      </c>
      <c r="E29" s="18" t="str">
        <f aca="false">IF($C29="","",$C29+3)</f>
        <v/>
      </c>
      <c r="F29" s="18" t="str">
        <f aca="false">IF($C29="","",$C29+7)</f>
        <v/>
      </c>
      <c r="G29" s="18" t="str">
        <f aca="false">IF($C29="","",$C29+14)</f>
        <v/>
      </c>
      <c r="H29" s="8"/>
      <c r="I29" s="8"/>
      <c r="J29" s="8"/>
      <c r="K29" s="8"/>
      <c r="L29" s="12" t="str">
        <f aca="false">IF(C29="","",4-COUNTIF(H29:K29,"Sí"))</f>
        <v/>
      </c>
    </row>
    <row r="30" customFormat="false" ht="15" hidden="false" customHeight="false" outlineLevel="0" collapsed="false">
      <c r="A30" s="11"/>
      <c r="B30" s="11"/>
      <c r="C30" s="9"/>
      <c r="D30" s="18" t="str">
        <f aca="false">IF($C30="","",$C30+1)</f>
        <v/>
      </c>
      <c r="E30" s="18" t="str">
        <f aca="false">IF($C30="","",$C30+3)</f>
        <v/>
      </c>
      <c r="F30" s="18" t="str">
        <f aca="false">IF($C30="","",$C30+7)</f>
        <v/>
      </c>
      <c r="G30" s="18" t="str">
        <f aca="false">IF($C30="","",$C30+14)</f>
        <v/>
      </c>
      <c r="H30" s="8"/>
      <c r="I30" s="8"/>
      <c r="J30" s="8"/>
      <c r="K30" s="8"/>
      <c r="L30" s="12" t="str">
        <f aca="false">IF(C30="","",4-COUNTIF(H30:K30,"Sí"))</f>
        <v/>
      </c>
    </row>
    <row r="31" customFormat="false" ht="15" hidden="false" customHeight="false" outlineLevel="0" collapsed="false">
      <c r="A31" s="11"/>
      <c r="B31" s="11"/>
      <c r="C31" s="9"/>
      <c r="D31" s="18" t="str">
        <f aca="false">IF($C31="","",$C31+1)</f>
        <v/>
      </c>
      <c r="E31" s="18" t="str">
        <f aca="false">IF($C31="","",$C31+3)</f>
        <v/>
      </c>
      <c r="F31" s="18" t="str">
        <f aca="false">IF($C31="","",$C31+7)</f>
        <v/>
      </c>
      <c r="G31" s="18" t="str">
        <f aca="false">IF($C31="","",$C31+14)</f>
        <v/>
      </c>
      <c r="H31" s="8"/>
      <c r="I31" s="8"/>
      <c r="J31" s="8"/>
      <c r="K31" s="8"/>
      <c r="L31" s="12" t="str">
        <f aca="false">IF(C31="","",4-COUNTIF(H31:K31,"Sí"))</f>
        <v/>
      </c>
    </row>
    <row r="32" customFormat="false" ht="15" hidden="false" customHeight="false" outlineLevel="0" collapsed="false">
      <c r="A32" s="11"/>
      <c r="B32" s="11"/>
      <c r="C32" s="9"/>
      <c r="D32" s="18" t="str">
        <f aca="false">IF($C32="","",$C32+1)</f>
        <v/>
      </c>
      <c r="E32" s="18" t="str">
        <f aca="false">IF($C32="","",$C32+3)</f>
        <v/>
      </c>
      <c r="F32" s="18" t="str">
        <f aca="false">IF($C32="","",$C32+7)</f>
        <v/>
      </c>
      <c r="G32" s="18" t="str">
        <f aca="false">IF($C32="","",$C32+14)</f>
        <v/>
      </c>
      <c r="H32" s="8"/>
      <c r="I32" s="8"/>
      <c r="J32" s="8"/>
      <c r="K32" s="8"/>
      <c r="L32" s="12" t="str">
        <f aca="false">IF(C32="","",4-COUNTIF(H32:K32,"Sí"))</f>
        <v/>
      </c>
    </row>
    <row r="33" customFormat="false" ht="15" hidden="false" customHeight="false" outlineLevel="0" collapsed="false">
      <c r="A33" s="11"/>
      <c r="B33" s="11"/>
      <c r="C33" s="9"/>
      <c r="D33" s="18" t="str">
        <f aca="false">IF($C33="","",$C33+1)</f>
        <v/>
      </c>
      <c r="E33" s="18" t="str">
        <f aca="false">IF($C33="","",$C33+3)</f>
        <v/>
      </c>
      <c r="F33" s="18" t="str">
        <f aca="false">IF($C33="","",$C33+7)</f>
        <v/>
      </c>
      <c r="G33" s="18" t="str">
        <f aca="false">IF($C33="","",$C33+14)</f>
        <v/>
      </c>
      <c r="H33" s="8"/>
      <c r="I33" s="8"/>
      <c r="J33" s="8"/>
      <c r="K33" s="8"/>
      <c r="L33" s="12" t="str">
        <f aca="false">IF(C33="","",4-COUNTIF(H33:K33,"Sí"))</f>
        <v/>
      </c>
    </row>
    <row r="34" customFormat="false" ht="15" hidden="false" customHeight="false" outlineLevel="0" collapsed="false">
      <c r="A34" s="11"/>
      <c r="B34" s="11"/>
      <c r="C34" s="9"/>
      <c r="D34" s="18" t="str">
        <f aca="false">IF($C34="","",$C34+1)</f>
        <v/>
      </c>
      <c r="E34" s="18" t="str">
        <f aca="false">IF($C34="","",$C34+3)</f>
        <v/>
      </c>
      <c r="F34" s="18" t="str">
        <f aca="false">IF($C34="","",$C34+7)</f>
        <v/>
      </c>
      <c r="G34" s="18" t="str">
        <f aca="false">IF($C34="","",$C34+14)</f>
        <v/>
      </c>
      <c r="H34" s="8"/>
      <c r="I34" s="8"/>
      <c r="J34" s="8"/>
      <c r="K34" s="8"/>
      <c r="L34" s="12" t="str">
        <f aca="false">IF(C34="","",4-COUNTIF(H34:K34,"Sí"))</f>
        <v/>
      </c>
    </row>
    <row r="35" customFormat="false" ht="15" hidden="false" customHeight="false" outlineLevel="0" collapsed="false">
      <c r="A35" s="11"/>
      <c r="B35" s="11"/>
      <c r="C35" s="9"/>
      <c r="D35" s="18" t="str">
        <f aca="false">IF($C35="","",$C35+1)</f>
        <v/>
      </c>
      <c r="E35" s="18" t="str">
        <f aca="false">IF($C35="","",$C35+3)</f>
        <v/>
      </c>
      <c r="F35" s="18" t="str">
        <f aca="false">IF($C35="","",$C35+7)</f>
        <v/>
      </c>
      <c r="G35" s="18" t="str">
        <f aca="false">IF($C35="","",$C35+14)</f>
        <v/>
      </c>
      <c r="H35" s="8"/>
      <c r="I35" s="8"/>
      <c r="J35" s="8"/>
      <c r="K35" s="8"/>
      <c r="L35" s="12" t="str">
        <f aca="false">IF(C35="","",4-COUNTIF(H35:K35,"Sí"))</f>
        <v/>
      </c>
    </row>
    <row r="36" customFormat="false" ht="15" hidden="false" customHeight="false" outlineLevel="0" collapsed="false">
      <c r="A36" s="11"/>
      <c r="B36" s="11"/>
      <c r="C36" s="9"/>
      <c r="D36" s="18" t="str">
        <f aca="false">IF($C36="","",$C36+1)</f>
        <v/>
      </c>
      <c r="E36" s="18" t="str">
        <f aca="false">IF($C36="","",$C36+3)</f>
        <v/>
      </c>
      <c r="F36" s="18" t="str">
        <f aca="false">IF($C36="","",$C36+7)</f>
        <v/>
      </c>
      <c r="G36" s="18" t="str">
        <f aca="false">IF($C36="","",$C36+14)</f>
        <v/>
      </c>
      <c r="H36" s="8"/>
      <c r="I36" s="8"/>
      <c r="J36" s="8"/>
      <c r="K36" s="8"/>
      <c r="L36" s="12" t="str">
        <f aca="false">IF(C36="","",4-COUNTIF(H36:K36,"Sí"))</f>
        <v/>
      </c>
    </row>
    <row r="37" customFormat="false" ht="15" hidden="false" customHeight="false" outlineLevel="0" collapsed="false">
      <c r="A37" s="11"/>
      <c r="B37" s="11"/>
      <c r="C37" s="9"/>
      <c r="D37" s="18" t="str">
        <f aca="false">IF($C37="","",$C37+1)</f>
        <v/>
      </c>
      <c r="E37" s="18" t="str">
        <f aca="false">IF($C37="","",$C37+3)</f>
        <v/>
      </c>
      <c r="F37" s="18" t="str">
        <f aca="false">IF($C37="","",$C37+7)</f>
        <v/>
      </c>
      <c r="G37" s="18" t="str">
        <f aca="false">IF($C37="","",$C37+14)</f>
        <v/>
      </c>
      <c r="H37" s="8"/>
      <c r="I37" s="8"/>
      <c r="J37" s="8"/>
      <c r="K37" s="8"/>
      <c r="L37" s="12" t="str">
        <f aca="false">IF(C37="","",4-COUNTIF(H37:K37,"Sí"))</f>
        <v/>
      </c>
    </row>
    <row r="38" customFormat="false" ht="15" hidden="false" customHeight="false" outlineLevel="0" collapsed="false">
      <c r="A38" s="11"/>
      <c r="B38" s="11"/>
      <c r="C38" s="9"/>
      <c r="D38" s="18" t="str">
        <f aca="false">IF($C38="","",$C38+1)</f>
        <v/>
      </c>
      <c r="E38" s="18" t="str">
        <f aca="false">IF($C38="","",$C38+3)</f>
        <v/>
      </c>
      <c r="F38" s="18" t="str">
        <f aca="false">IF($C38="","",$C38+7)</f>
        <v/>
      </c>
      <c r="G38" s="18" t="str">
        <f aca="false">IF($C38="","",$C38+14)</f>
        <v/>
      </c>
      <c r="H38" s="8"/>
      <c r="I38" s="8"/>
      <c r="J38" s="8"/>
      <c r="K38" s="8"/>
      <c r="L38" s="12" t="str">
        <f aca="false">IF(C38="","",4-COUNTIF(H38:K38,"Sí"))</f>
        <v/>
      </c>
    </row>
    <row r="39" customFormat="false" ht="15" hidden="false" customHeight="false" outlineLevel="0" collapsed="false">
      <c r="A39" s="11"/>
      <c r="B39" s="11"/>
      <c r="C39" s="9"/>
      <c r="D39" s="18" t="str">
        <f aca="false">IF($C39="","",$C39+1)</f>
        <v/>
      </c>
      <c r="E39" s="18" t="str">
        <f aca="false">IF($C39="","",$C39+3)</f>
        <v/>
      </c>
      <c r="F39" s="18" t="str">
        <f aca="false">IF($C39="","",$C39+7)</f>
        <v/>
      </c>
      <c r="G39" s="18" t="str">
        <f aca="false">IF($C39="","",$C39+14)</f>
        <v/>
      </c>
      <c r="H39" s="8"/>
      <c r="I39" s="8"/>
      <c r="J39" s="8"/>
      <c r="K39" s="8"/>
      <c r="L39" s="12" t="str">
        <f aca="false">IF(C39="","",4-COUNTIF(H39:K39,"Sí"))</f>
        <v/>
      </c>
    </row>
    <row r="40" customFormat="false" ht="15" hidden="false" customHeight="false" outlineLevel="0" collapsed="false">
      <c r="A40" s="11"/>
      <c r="B40" s="11"/>
      <c r="C40" s="9"/>
      <c r="D40" s="18" t="str">
        <f aca="false">IF($C40="","",$C40+1)</f>
        <v/>
      </c>
      <c r="E40" s="18" t="str">
        <f aca="false">IF($C40="","",$C40+3)</f>
        <v/>
      </c>
      <c r="F40" s="18" t="str">
        <f aca="false">IF($C40="","",$C40+7)</f>
        <v/>
      </c>
      <c r="G40" s="18" t="str">
        <f aca="false">IF($C40="","",$C40+14)</f>
        <v/>
      </c>
      <c r="H40" s="8"/>
      <c r="I40" s="8"/>
      <c r="J40" s="8"/>
      <c r="K40" s="8"/>
      <c r="L40" s="12" t="str">
        <f aca="false">IF(C40="","",4-COUNTIF(H40:K40,"Sí"))</f>
        <v/>
      </c>
    </row>
    <row r="41" customFormat="false" ht="15" hidden="false" customHeight="false" outlineLevel="0" collapsed="false">
      <c r="A41" s="11"/>
      <c r="B41" s="11"/>
      <c r="C41" s="9"/>
      <c r="D41" s="18" t="str">
        <f aca="false">IF($C41="","",$C41+1)</f>
        <v/>
      </c>
      <c r="E41" s="18" t="str">
        <f aca="false">IF($C41="","",$C41+3)</f>
        <v/>
      </c>
      <c r="F41" s="18" t="str">
        <f aca="false">IF($C41="","",$C41+7)</f>
        <v/>
      </c>
      <c r="G41" s="18" t="str">
        <f aca="false">IF($C41="","",$C41+14)</f>
        <v/>
      </c>
      <c r="H41" s="8"/>
      <c r="I41" s="8"/>
      <c r="J41" s="8"/>
      <c r="K41" s="8"/>
      <c r="L41" s="12" t="str">
        <f aca="false">IF(C41="","",4-COUNTIF(H41:K41,"Sí"))</f>
        <v/>
      </c>
    </row>
    <row r="42" customFormat="false" ht="15" hidden="false" customHeight="false" outlineLevel="0" collapsed="false">
      <c r="A42" s="11"/>
      <c r="B42" s="11"/>
      <c r="C42" s="9"/>
      <c r="D42" s="18" t="str">
        <f aca="false">IF($C42="","",$C42+1)</f>
        <v/>
      </c>
      <c r="E42" s="18" t="str">
        <f aca="false">IF($C42="","",$C42+3)</f>
        <v/>
      </c>
      <c r="F42" s="18" t="str">
        <f aca="false">IF($C42="","",$C42+7)</f>
        <v/>
      </c>
      <c r="G42" s="18" t="str">
        <f aca="false">IF($C42="","",$C42+14)</f>
        <v/>
      </c>
      <c r="H42" s="8"/>
      <c r="I42" s="8"/>
      <c r="J42" s="8"/>
      <c r="K42" s="8"/>
      <c r="L42" s="12" t="str">
        <f aca="false">IF(C42="","",4-COUNTIF(H42:K42,"Sí"))</f>
        <v/>
      </c>
    </row>
    <row r="43" customFormat="false" ht="15" hidden="false" customHeight="false" outlineLevel="0" collapsed="false">
      <c r="A43" s="11"/>
      <c r="B43" s="11"/>
      <c r="C43" s="9"/>
      <c r="D43" s="18" t="str">
        <f aca="false">IF($C43="","",$C43+1)</f>
        <v/>
      </c>
      <c r="E43" s="18" t="str">
        <f aca="false">IF($C43="","",$C43+3)</f>
        <v/>
      </c>
      <c r="F43" s="18" t="str">
        <f aca="false">IF($C43="","",$C43+7)</f>
        <v/>
      </c>
      <c r="G43" s="18" t="str">
        <f aca="false">IF($C43="","",$C43+14)</f>
        <v/>
      </c>
      <c r="H43" s="8"/>
      <c r="I43" s="8"/>
      <c r="J43" s="8"/>
      <c r="K43" s="8"/>
      <c r="L43" s="12" t="str">
        <f aca="false">IF(C43="","",4-COUNTIF(H43:K43,"Sí"))</f>
        <v/>
      </c>
    </row>
    <row r="44" customFormat="false" ht="15" hidden="false" customHeight="false" outlineLevel="0" collapsed="false">
      <c r="A44" s="11"/>
      <c r="B44" s="11"/>
      <c r="C44" s="9"/>
      <c r="D44" s="18" t="str">
        <f aca="false">IF($C44="","",$C44+1)</f>
        <v/>
      </c>
      <c r="E44" s="18" t="str">
        <f aca="false">IF($C44="","",$C44+3)</f>
        <v/>
      </c>
      <c r="F44" s="18" t="str">
        <f aca="false">IF($C44="","",$C44+7)</f>
        <v/>
      </c>
      <c r="G44" s="18" t="str">
        <f aca="false">IF($C44="","",$C44+14)</f>
        <v/>
      </c>
      <c r="H44" s="8"/>
      <c r="I44" s="8"/>
      <c r="J44" s="8"/>
      <c r="K44" s="8"/>
      <c r="L44" s="12" t="str">
        <f aca="false">IF(C44="","",4-COUNTIF(H44:K44,"Sí"))</f>
        <v/>
      </c>
    </row>
    <row r="45" customFormat="false" ht="15" hidden="false" customHeight="false" outlineLevel="0" collapsed="false">
      <c r="A45" s="11"/>
      <c r="B45" s="11"/>
      <c r="C45" s="9"/>
      <c r="D45" s="18" t="str">
        <f aca="false">IF($C45="","",$C45+1)</f>
        <v/>
      </c>
      <c r="E45" s="18" t="str">
        <f aca="false">IF($C45="","",$C45+3)</f>
        <v/>
      </c>
      <c r="F45" s="18" t="str">
        <f aca="false">IF($C45="","",$C45+7)</f>
        <v/>
      </c>
      <c r="G45" s="18" t="str">
        <f aca="false">IF($C45="","",$C45+14)</f>
        <v/>
      </c>
      <c r="H45" s="8"/>
      <c r="I45" s="8"/>
      <c r="J45" s="8"/>
      <c r="K45" s="8"/>
      <c r="L45" s="12" t="str">
        <f aca="false">IF(C45="","",4-COUNTIF(H45:K45,"Sí"))</f>
        <v/>
      </c>
    </row>
    <row r="46" customFormat="false" ht="15" hidden="false" customHeight="false" outlineLevel="0" collapsed="false">
      <c r="A46" s="11"/>
      <c r="B46" s="11"/>
      <c r="C46" s="9"/>
      <c r="D46" s="18" t="str">
        <f aca="false">IF($C46="","",$C46+1)</f>
        <v/>
      </c>
      <c r="E46" s="18" t="str">
        <f aca="false">IF($C46="","",$C46+3)</f>
        <v/>
      </c>
      <c r="F46" s="18" t="str">
        <f aca="false">IF($C46="","",$C46+7)</f>
        <v/>
      </c>
      <c r="G46" s="18" t="str">
        <f aca="false">IF($C46="","",$C46+14)</f>
        <v/>
      </c>
      <c r="H46" s="8"/>
      <c r="I46" s="8"/>
      <c r="J46" s="8"/>
      <c r="K46" s="8"/>
      <c r="L46" s="12" t="str">
        <f aca="false">IF(C46="","",4-COUNTIF(H46:K46,"Sí"))</f>
        <v/>
      </c>
    </row>
    <row r="47" customFormat="false" ht="15" hidden="false" customHeight="false" outlineLevel="0" collapsed="false">
      <c r="A47" s="11"/>
      <c r="B47" s="11"/>
      <c r="C47" s="9"/>
      <c r="D47" s="18" t="str">
        <f aca="false">IF($C47="","",$C47+1)</f>
        <v/>
      </c>
      <c r="E47" s="18" t="str">
        <f aca="false">IF($C47="","",$C47+3)</f>
        <v/>
      </c>
      <c r="F47" s="18" t="str">
        <f aca="false">IF($C47="","",$C47+7)</f>
        <v/>
      </c>
      <c r="G47" s="18" t="str">
        <f aca="false">IF($C47="","",$C47+14)</f>
        <v/>
      </c>
      <c r="H47" s="8"/>
      <c r="I47" s="8"/>
      <c r="J47" s="8"/>
      <c r="K47" s="8"/>
      <c r="L47" s="12" t="str">
        <f aca="false">IF(C47="","",4-COUNTIF(H47:K47,"Sí"))</f>
        <v/>
      </c>
    </row>
    <row r="48" customFormat="false" ht="15" hidden="false" customHeight="false" outlineLevel="0" collapsed="false">
      <c r="A48" s="11"/>
      <c r="B48" s="11"/>
      <c r="C48" s="9"/>
      <c r="D48" s="18" t="str">
        <f aca="false">IF($C48="","",$C48+1)</f>
        <v/>
      </c>
      <c r="E48" s="18" t="str">
        <f aca="false">IF($C48="","",$C48+3)</f>
        <v/>
      </c>
      <c r="F48" s="18" t="str">
        <f aca="false">IF($C48="","",$C48+7)</f>
        <v/>
      </c>
      <c r="G48" s="18" t="str">
        <f aca="false">IF($C48="","",$C48+14)</f>
        <v/>
      </c>
      <c r="H48" s="8"/>
      <c r="I48" s="8"/>
      <c r="J48" s="8"/>
      <c r="K48" s="8"/>
      <c r="L48" s="12" t="str">
        <f aca="false">IF(C48="","",4-COUNTIF(H48:K48,"Sí"))</f>
        <v/>
      </c>
    </row>
    <row r="49" customFormat="false" ht="15" hidden="false" customHeight="false" outlineLevel="0" collapsed="false">
      <c r="A49" s="11"/>
      <c r="B49" s="11"/>
      <c r="C49" s="9"/>
      <c r="D49" s="18" t="str">
        <f aca="false">IF($C49="","",$C49+1)</f>
        <v/>
      </c>
      <c r="E49" s="18" t="str">
        <f aca="false">IF($C49="","",$C49+3)</f>
        <v/>
      </c>
      <c r="F49" s="18" t="str">
        <f aca="false">IF($C49="","",$C49+7)</f>
        <v/>
      </c>
      <c r="G49" s="18" t="str">
        <f aca="false">IF($C49="","",$C49+14)</f>
        <v/>
      </c>
      <c r="H49" s="8"/>
      <c r="I49" s="8"/>
      <c r="J49" s="8"/>
      <c r="K49" s="8"/>
      <c r="L49" s="12" t="str">
        <f aca="false">IF(C49="","",4-COUNTIF(H49:K49,"Sí"))</f>
        <v/>
      </c>
    </row>
    <row r="50" customFormat="false" ht="15" hidden="false" customHeight="false" outlineLevel="0" collapsed="false">
      <c r="A50" s="11"/>
      <c r="B50" s="11"/>
      <c r="C50" s="9"/>
      <c r="D50" s="18" t="str">
        <f aca="false">IF($C50="","",$C50+1)</f>
        <v/>
      </c>
      <c r="E50" s="18" t="str">
        <f aca="false">IF($C50="","",$C50+3)</f>
        <v/>
      </c>
      <c r="F50" s="18" t="str">
        <f aca="false">IF($C50="","",$C50+7)</f>
        <v/>
      </c>
      <c r="G50" s="18" t="str">
        <f aca="false">IF($C50="","",$C50+14)</f>
        <v/>
      </c>
      <c r="H50" s="8"/>
      <c r="I50" s="8"/>
      <c r="J50" s="8"/>
      <c r="K50" s="8"/>
      <c r="L50" s="12" t="str">
        <f aca="false">IF(C50="","",4-COUNTIF(H50:K50,"Sí"))</f>
        <v/>
      </c>
    </row>
    <row r="51" customFormat="false" ht="15" hidden="false" customHeight="false" outlineLevel="0" collapsed="false">
      <c r="A51" s="11"/>
      <c r="B51" s="11"/>
      <c r="C51" s="9"/>
      <c r="D51" s="18" t="str">
        <f aca="false">IF($C51="","",$C51+1)</f>
        <v/>
      </c>
      <c r="E51" s="18" t="str">
        <f aca="false">IF($C51="","",$C51+3)</f>
        <v/>
      </c>
      <c r="F51" s="18" t="str">
        <f aca="false">IF($C51="","",$C51+7)</f>
        <v/>
      </c>
      <c r="G51" s="18" t="str">
        <f aca="false">IF($C51="","",$C51+14)</f>
        <v/>
      </c>
      <c r="H51" s="8"/>
      <c r="I51" s="8"/>
      <c r="J51" s="8"/>
      <c r="K51" s="8"/>
      <c r="L51" s="12" t="str">
        <f aca="false">IF(C51="","",4-COUNTIF(H51:K51,"Sí"))</f>
        <v/>
      </c>
    </row>
    <row r="52" customFormat="false" ht="15" hidden="false" customHeight="false" outlineLevel="0" collapsed="false">
      <c r="A52" s="11"/>
      <c r="B52" s="11"/>
      <c r="C52" s="9"/>
      <c r="D52" s="18" t="str">
        <f aca="false">IF($C52="","",$C52+1)</f>
        <v/>
      </c>
      <c r="E52" s="18" t="str">
        <f aca="false">IF($C52="","",$C52+3)</f>
        <v/>
      </c>
      <c r="F52" s="18" t="str">
        <f aca="false">IF($C52="","",$C52+7)</f>
        <v/>
      </c>
      <c r="G52" s="18" t="str">
        <f aca="false">IF($C52="","",$C52+14)</f>
        <v/>
      </c>
      <c r="H52" s="8"/>
      <c r="I52" s="8"/>
      <c r="J52" s="8"/>
      <c r="K52" s="8"/>
      <c r="L52" s="12" t="str">
        <f aca="false">IF(C52="","",4-COUNTIF(H52:K52,"Sí"))</f>
        <v/>
      </c>
    </row>
    <row r="53" customFormat="false" ht="15" hidden="false" customHeight="false" outlineLevel="0" collapsed="false">
      <c r="A53" s="11"/>
      <c r="B53" s="11"/>
      <c r="C53" s="9"/>
      <c r="D53" s="18" t="str">
        <f aca="false">IF($C53="","",$C53+1)</f>
        <v/>
      </c>
      <c r="E53" s="18" t="str">
        <f aca="false">IF($C53="","",$C53+3)</f>
        <v/>
      </c>
      <c r="F53" s="18" t="str">
        <f aca="false">IF($C53="","",$C53+7)</f>
        <v/>
      </c>
      <c r="G53" s="18" t="str">
        <f aca="false">IF($C53="","",$C53+14)</f>
        <v/>
      </c>
      <c r="H53" s="8"/>
      <c r="I53" s="8"/>
      <c r="J53" s="8"/>
      <c r="K53" s="8"/>
      <c r="L53" s="12" t="str">
        <f aca="false">IF(C53="","",4-COUNTIF(H53:K53,"Sí"))</f>
        <v/>
      </c>
    </row>
    <row r="54" customFormat="false" ht="15" hidden="false" customHeight="false" outlineLevel="0" collapsed="false">
      <c r="A54" s="11"/>
      <c r="B54" s="11"/>
      <c r="C54" s="9"/>
      <c r="D54" s="18" t="str">
        <f aca="false">IF($C54="","",$C54+1)</f>
        <v/>
      </c>
      <c r="E54" s="18" t="str">
        <f aca="false">IF($C54="","",$C54+3)</f>
        <v/>
      </c>
      <c r="F54" s="18" t="str">
        <f aca="false">IF($C54="","",$C54+7)</f>
        <v/>
      </c>
      <c r="G54" s="18" t="str">
        <f aca="false">IF($C54="","",$C54+14)</f>
        <v/>
      </c>
      <c r="H54" s="8"/>
      <c r="I54" s="8"/>
      <c r="J54" s="8"/>
      <c r="K54" s="8"/>
      <c r="L54" s="12" t="str">
        <f aca="false">IF(C54="","",4-COUNTIF(H54:K54,"Sí"))</f>
        <v/>
      </c>
    </row>
    <row r="55" customFormat="false" ht="15" hidden="false" customHeight="false" outlineLevel="0" collapsed="false">
      <c r="A55" s="11"/>
      <c r="B55" s="11"/>
      <c r="C55" s="9"/>
      <c r="D55" s="18" t="str">
        <f aca="false">IF($C55="","",$C55+1)</f>
        <v/>
      </c>
      <c r="E55" s="18" t="str">
        <f aca="false">IF($C55="","",$C55+3)</f>
        <v/>
      </c>
      <c r="F55" s="18" t="str">
        <f aca="false">IF($C55="","",$C55+7)</f>
        <v/>
      </c>
      <c r="G55" s="18" t="str">
        <f aca="false">IF($C55="","",$C55+14)</f>
        <v/>
      </c>
      <c r="H55" s="8"/>
      <c r="I55" s="8"/>
      <c r="J55" s="8"/>
      <c r="K55" s="8"/>
      <c r="L55" s="12" t="str">
        <f aca="false">IF(C55="","",4-COUNTIF(H55:K55,"Sí"))</f>
        <v/>
      </c>
    </row>
    <row r="56" customFormat="false" ht="15" hidden="false" customHeight="false" outlineLevel="0" collapsed="false">
      <c r="A56" s="11"/>
      <c r="B56" s="11"/>
      <c r="C56" s="9"/>
      <c r="D56" s="18" t="str">
        <f aca="false">IF($C56="","",$C56+1)</f>
        <v/>
      </c>
      <c r="E56" s="18" t="str">
        <f aca="false">IF($C56="","",$C56+3)</f>
        <v/>
      </c>
      <c r="F56" s="18" t="str">
        <f aca="false">IF($C56="","",$C56+7)</f>
        <v/>
      </c>
      <c r="G56" s="18" t="str">
        <f aca="false">IF($C56="","",$C56+14)</f>
        <v/>
      </c>
      <c r="H56" s="8"/>
      <c r="I56" s="8"/>
      <c r="J56" s="8"/>
      <c r="K56" s="8"/>
      <c r="L56" s="12" t="str">
        <f aca="false">IF(C56="","",4-COUNTIF(H56:K56,"Sí"))</f>
        <v/>
      </c>
    </row>
    <row r="57" customFormat="false" ht="15" hidden="false" customHeight="false" outlineLevel="0" collapsed="false">
      <c r="A57" s="11"/>
      <c r="B57" s="11"/>
      <c r="C57" s="9"/>
      <c r="D57" s="18" t="str">
        <f aca="false">IF($C57="","",$C57+1)</f>
        <v/>
      </c>
      <c r="E57" s="18" t="str">
        <f aca="false">IF($C57="","",$C57+3)</f>
        <v/>
      </c>
      <c r="F57" s="18" t="str">
        <f aca="false">IF($C57="","",$C57+7)</f>
        <v/>
      </c>
      <c r="G57" s="18" t="str">
        <f aca="false">IF($C57="","",$C57+14)</f>
        <v/>
      </c>
      <c r="H57" s="8"/>
      <c r="I57" s="8"/>
      <c r="J57" s="8"/>
      <c r="K57" s="8"/>
      <c r="L57" s="12" t="str">
        <f aca="false">IF(C57="","",4-COUNTIF(H57:K57,"Sí"))</f>
        <v/>
      </c>
    </row>
    <row r="58" customFormat="false" ht="15" hidden="false" customHeight="false" outlineLevel="0" collapsed="false">
      <c r="A58" s="11"/>
      <c r="B58" s="11"/>
      <c r="C58" s="9"/>
      <c r="D58" s="18" t="str">
        <f aca="false">IF($C58="","",$C58+1)</f>
        <v/>
      </c>
      <c r="E58" s="18" t="str">
        <f aca="false">IF($C58="","",$C58+3)</f>
        <v/>
      </c>
      <c r="F58" s="18" t="str">
        <f aca="false">IF($C58="","",$C58+7)</f>
        <v/>
      </c>
      <c r="G58" s="18" t="str">
        <f aca="false">IF($C58="","",$C58+14)</f>
        <v/>
      </c>
      <c r="H58" s="8"/>
      <c r="I58" s="8"/>
      <c r="J58" s="8"/>
      <c r="K58" s="8"/>
      <c r="L58" s="12" t="str">
        <f aca="false">IF(C58="","",4-COUNTIF(H58:K58,"Sí"))</f>
        <v/>
      </c>
    </row>
    <row r="59" customFormat="false" ht="15" hidden="false" customHeight="false" outlineLevel="0" collapsed="false">
      <c r="A59" s="11"/>
      <c r="B59" s="11"/>
      <c r="C59" s="9"/>
      <c r="D59" s="18" t="str">
        <f aca="false">IF($C59="","",$C59+1)</f>
        <v/>
      </c>
      <c r="E59" s="18" t="str">
        <f aca="false">IF($C59="","",$C59+3)</f>
        <v/>
      </c>
      <c r="F59" s="18" t="str">
        <f aca="false">IF($C59="","",$C59+7)</f>
        <v/>
      </c>
      <c r="G59" s="18" t="str">
        <f aca="false">IF($C59="","",$C59+14)</f>
        <v/>
      </c>
      <c r="H59" s="8"/>
      <c r="I59" s="8"/>
      <c r="J59" s="8"/>
      <c r="K59" s="8"/>
      <c r="L59" s="12" t="str">
        <f aca="false">IF(C59="","",4-COUNTIF(H59:K59,"Sí"))</f>
        <v/>
      </c>
    </row>
    <row r="60" customFormat="false" ht="15" hidden="false" customHeight="false" outlineLevel="0" collapsed="false">
      <c r="A60" s="11"/>
      <c r="B60" s="11"/>
      <c r="C60" s="9"/>
      <c r="D60" s="18" t="str">
        <f aca="false">IF($C60="","",$C60+1)</f>
        <v/>
      </c>
      <c r="E60" s="18" t="str">
        <f aca="false">IF($C60="","",$C60+3)</f>
        <v/>
      </c>
      <c r="F60" s="18" t="str">
        <f aca="false">IF($C60="","",$C60+7)</f>
        <v/>
      </c>
      <c r="G60" s="18" t="str">
        <f aca="false">IF($C60="","",$C60+14)</f>
        <v/>
      </c>
      <c r="H60" s="8"/>
      <c r="I60" s="8"/>
      <c r="J60" s="8"/>
      <c r="K60" s="8"/>
      <c r="L60" s="12" t="str">
        <f aca="false">IF(C60="","",4-COUNTIF(H60:K60,"Sí"))</f>
        <v/>
      </c>
    </row>
    <row r="61" customFormat="false" ht="15" hidden="false" customHeight="false" outlineLevel="0" collapsed="false">
      <c r="A61" s="11"/>
      <c r="B61" s="11"/>
      <c r="C61" s="9"/>
      <c r="D61" s="18" t="str">
        <f aca="false">IF($C61="","",$C61+1)</f>
        <v/>
      </c>
      <c r="E61" s="18" t="str">
        <f aca="false">IF($C61="","",$C61+3)</f>
        <v/>
      </c>
      <c r="F61" s="18" t="str">
        <f aca="false">IF($C61="","",$C61+7)</f>
        <v/>
      </c>
      <c r="G61" s="18" t="str">
        <f aca="false">IF($C61="","",$C61+14)</f>
        <v/>
      </c>
      <c r="H61" s="8"/>
      <c r="I61" s="8"/>
      <c r="J61" s="8"/>
      <c r="K61" s="8"/>
      <c r="L61" s="12" t="str">
        <f aca="false">IF(C61="","",4-COUNTIF(H61:K61,"Sí"))</f>
        <v/>
      </c>
    </row>
    <row r="62" customFormat="false" ht="15" hidden="false" customHeight="false" outlineLevel="0" collapsed="false">
      <c r="A62" s="11"/>
      <c r="B62" s="11"/>
      <c r="C62" s="9"/>
      <c r="D62" s="18" t="str">
        <f aca="false">IF($C62="","",$C62+1)</f>
        <v/>
      </c>
      <c r="E62" s="18" t="str">
        <f aca="false">IF($C62="","",$C62+3)</f>
        <v/>
      </c>
      <c r="F62" s="18" t="str">
        <f aca="false">IF($C62="","",$C62+7)</f>
        <v/>
      </c>
      <c r="G62" s="18" t="str">
        <f aca="false">IF($C62="","",$C62+14)</f>
        <v/>
      </c>
      <c r="H62" s="8"/>
      <c r="I62" s="8"/>
      <c r="J62" s="8"/>
      <c r="K62" s="8"/>
      <c r="L62" s="12" t="str">
        <f aca="false">IF(C62="","",4-COUNTIF(H62:K62,"Sí"))</f>
        <v/>
      </c>
    </row>
    <row r="63" customFormat="false" ht="15" hidden="false" customHeight="false" outlineLevel="0" collapsed="false">
      <c r="A63" s="11"/>
      <c r="B63" s="11"/>
      <c r="C63" s="9"/>
      <c r="D63" s="18" t="str">
        <f aca="false">IF($C63="","",$C63+1)</f>
        <v/>
      </c>
      <c r="E63" s="18" t="str">
        <f aca="false">IF($C63="","",$C63+3)</f>
        <v/>
      </c>
      <c r="F63" s="18" t="str">
        <f aca="false">IF($C63="","",$C63+7)</f>
        <v/>
      </c>
      <c r="G63" s="18" t="str">
        <f aca="false">IF($C63="","",$C63+14)</f>
        <v/>
      </c>
      <c r="H63" s="8"/>
      <c r="I63" s="8"/>
      <c r="J63" s="8"/>
      <c r="K63" s="8"/>
      <c r="L63" s="12" t="str">
        <f aca="false">IF(C63="","",4-COUNTIF(H63:K63,"Sí"))</f>
        <v/>
      </c>
    </row>
    <row r="64" customFormat="false" ht="15" hidden="false" customHeight="false" outlineLevel="0" collapsed="false">
      <c r="A64" s="11"/>
      <c r="B64" s="11"/>
      <c r="C64" s="9"/>
      <c r="D64" s="18" t="str">
        <f aca="false">IF($C64="","",$C64+1)</f>
        <v/>
      </c>
      <c r="E64" s="18" t="str">
        <f aca="false">IF($C64="","",$C64+3)</f>
        <v/>
      </c>
      <c r="F64" s="18" t="str">
        <f aca="false">IF($C64="","",$C64+7)</f>
        <v/>
      </c>
      <c r="G64" s="18" t="str">
        <f aca="false">IF($C64="","",$C64+14)</f>
        <v/>
      </c>
      <c r="H64" s="8"/>
      <c r="I64" s="8"/>
      <c r="J64" s="8"/>
      <c r="K64" s="8"/>
      <c r="L64" s="12" t="str">
        <f aca="false">IF(C64="","",4-COUNTIF(H64:K64,"Sí"))</f>
        <v/>
      </c>
    </row>
    <row r="65" customFormat="false" ht="15" hidden="false" customHeight="false" outlineLevel="0" collapsed="false">
      <c r="A65" s="11"/>
      <c r="B65" s="11"/>
      <c r="C65" s="9"/>
      <c r="D65" s="18" t="str">
        <f aca="false">IF($C65="","",$C65+1)</f>
        <v/>
      </c>
      <c r="E65" s="18" t="str">
        <f aca="false">IF($C65="","",$C65+3)</f>
        <v/>
      </c>
      <c r="F65" s="18" t="str">
        <f aca="false">IF($C65="","",$C65+7)</f>
        <v/>
      </c>
      <c r="G65" s="18" t="str">
        <f aca="false">IF($C65="","",$C65+14)</f>
        <v/>
      </c>
      <c r="H65" s="8"/>
      <c r="I65" s="8"/>
      <c r="J65" s="8"/>
      <c r="K65" s="8"/>
      <c r="L65" s="12" t="str">
        <f aca="false">IF(C65="","",4-COUNTIF(H65:K65,"Sí"))</f>
        <v/>
      </c>
    </row>
    <row r="67" customFormat="false" ht="15" hidden="false" customHeight="false" outlineLevel="0" collapsed="false">
      <c r="A67" s="2" t="s">
        <v>116</v>
      </c>
    </row>
  </sheetData>
  <conditionalFormatting sqref="D6:D65">
    <cfRule type="expression" priority="2" aboveAverage="0" equalAverage="0" bottom="0" percent="0" rank="0" text="" dxfId="8">
      <formula>AND(D6&lt;&gt;"",D6&lt;=TODAY(),H6&lt;&gt;"Sí")</formula>
    </cfRule>
    <cfRule type="expression" priority="3" aboveAverage="0" equalAverage="0" bottom="0" percent="0" rank="0" text="" dxfId="1">
      <formula>H6="Sí"</formula>
    </cfRule>
  </conditionalFormatting>
  <conditionalFormatting sqref="E6:E65">
    <cfRule type="expression" priority="4" aboveAverage="0" equalAverage="0" bottom="0" percent="0" rank="0" text="" dxfId="8">
      <formula>AND(E6&lt;&gt;"",E6&lt;=TODAY(),I6&lt;&gt;"Sí")</formula>
    </cfRule>
    <cfRule type="expression" priority="5" aboveAverage="0" equalAverage="0" bottom="0" percent="0" rank="0" text="" dxfId="1">
      <formula>I6="Sí"</formula>
    </cfRule>
  </conditionalFormatting>
  <conditionalFormatting sqref="F6:F65">
    <cfRule type="expression" priority="6" aboveAverage="0" equalAverage="0" bottom="0" percent="0" rank="0" text="" dxfId="8">
      <formula>AND(F6&lt;&gt;"",F6&lt;=TODAY(),J6&lt;&gt;"Sí")</formula>
    </cfRule>
    <cfRule type="expression" priority="7" aboveAverage="0" equalAverage="0" bottom="0" percent="0" rank="0" text="" dxfId="1">
      <formula>J6="Sí"</formula>
    </cfRule>
  </conditionalFormatting>
  <conditionalFormatting sqref="G6:G65">
    <cfRule type="expression" priority="8" aboveAverage="0" equalAverage="0" bottom="0" percent="0" rank="0" text="" dxfId="8">
      <formula>AND(G6&lt;&gt;"",G6&lt;=TODAY(),K6&lt;&gt;"Sí")</formula>
    </cfRule>
    <cfRule type="expression" priority="9" aboveAverage="0" equalAverage="0" bottom="0" percent="0" rank="0" text="" dxfId="1">
      <formula>K6="Sí"</formula>
    </cfRule>
  </conditionalFormatting>
  <dataValidations count="2">
    <dataValidation allowBlank="true" errorStyle="stop" operator="between" showDropDown="false" showErrorMessage="false" showInputMessage="false" sqref="H6:K65" type="list">
      <formula1>"Sí,No"</formula1>
      <formula2>0</formula2>
    </dataValidation>
    <dataValidation allowBlank="true" errorStyle="stop" operator="between" showDropDown="false" showErrorMessage="false" showInputMessage="false" sqref="B6:B65" type="list">
      <formula1>Asignaturas!$A$9:$A$20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7" min="4" style="0" width="15"/>
    <col collapsed="false" customWidth="true" hidden="false" outlineLevel="0" max="9" min="8" style="0" width="14"/>
  </cols>
  <sheetData>
    <row r="1" customFormat="false" ht="19.7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117</v>
      </c>
    </row>
    <row r="5" customFormat="false" ht="31.5" hidden="false" customHeight="true" outlineLevel="0" collapsed="false">
      <c r="A5" s="10" t="s">
        <v>40</v>
      </c>
      <c r="B5" s="10" t="s">
        <v>60</v>
      </c>
      <c r="C5" s="10" t="s">
        <v>118</v>
      </c>
      <c r="D5" s="10" t="s">
        <v>119</v>
      </c>
      <c r="E5" s="10" t="s">
        <v>120</v>
      </c>
      <c r="F5" s="10" t="s">
        <v>121</v>
      </c>
      <c r="G5" s="10" t="s">
        <v>122</v>
      </c>
      <c r="H5" s="10" t="s">
        <v>123</v>
      </c>
      <c r="I5" s="10" t="s">
        <v>58</v>
      </c>
    </row>
    <row r="6" customFormat="false" ht="15" hidden="false" customHeight="false" outlineLevel="0" collapsed="false">
      <c r="A6" s="11" t="s">
        <v>46</v>
      </c>
      <c r="B6" s="11" t="s">
        <v>61</v>
      </c>
      <c r="C6" s="9" t="n">
        <v>46407</v>
      </c>
      <c r="D6" s="18" t="n">
        <f aca="false">IF($C6="","",$C6-28)</f>
        <v>46379</v>
      </c>
      <c r="E6" s="18" t="n">
        <f aca="false">IF($C6="","",$C6-21)</f>
        <v>46386</v>
      </c>
      <c r="F6" s="18" t="n">
        <f aca="false">IF($C6="","",$C6-14)</f>
        <v>46393</v>
      </c>
      <c r="G6" s="18" t="n">
        <f aca="false">IF($C6="","",$C6-7)</f>
        <v>46400</v>
      </c>
      <c r="H6" s="18" t="n">
        <f aca="false">IF($C6="","",$C6-1)</f>
        <v>46406</v>
      </c>
      <c r="I6" s="12" t="n">
        <f aca="true">IF(C6="","",C6-TODAY())</f>
        <v>102</v>
      </c>
    </row>
    <row r="7" customFormat="false" ht="15" hidden="false" customHeight="false" outlineLevel="0" collapsed="false">
      <c r="A7" s="11"/>
      <c r="B7" s="11"/>
      <c r="C7" s="9"/>
      <c r="D7" s="18" t="str">
        <f aca="false">IF($C7="","",$C7-28)</f>
        <v/>
      </c>
      <c r="E7" s="18" t="str">
        <f aca="false">IF($C7="","",$C7-21)</f>
        <v/>
      </c>
      <c r="F7" s="18" t="str">
        <f aca="false">IF($C7="","",$C7-14)</f>
        <v/>
      </c>
      <c r="G7" s="18" t="str">
        <f aca="false">IF($C7="","",$C7-7)</f>
        <v/>
      </c>
      <c r="H7" s="18" t="str">
        <f aca="false">IF($C7="","",$C7-1)</f>
        <v/>
      </c>
      <c r="I7" s="12" t="str">
        <f aca="true">IF(C7="","",C7-TODAY())</f>
        <v/>
      </c>
    </row>
    <row r="8" customFormat="false" ht="15" hidden="false" customHeight="false" outlineLevel="0" collapsed="false">
      <c r="A8" s="11"/>
      <c r="B8" s="11"/>
      <c r="C8" s="9"/>
      <c r="D8" s="18" t="str">
        <f aca="false">IF($C8="","",$C8-28)</f>
        <v/>
      </c>
      <c r="E8" s="18" t="str">
        <f aca="false">IF($C8="","",$C8-21)</f>
        <v/>
      </c>
      <c r="F8" s="18" t="str">
        <f aca="false">IF($C8="","",$C8-14)</f>
        <v/>
      </c>
      <c r="G8" s="18" t="str">
        <f aca="false">IF($C8="","",$C8-7)</f>
        <v/>
      </c>
      <c r="H8" s="18" t="str">
        <f aca="false">IF($C8="","",$C8-1)</f>
        <v/>
      </c>
      <c r="I8" s="12" t="str">
        <f aca="true">IF(C8="","",C8-TODAY())</f>
        <v/>
      </c>
    </row>
    <row r="9" customFormat="false" ht="15" hidden="false" customHeight="false" outlineLevel="0" collapsed="false">
      <c r="A9" s="11"/>
      <c r="B9" s="11"/>
      <c r="C9" s="9"/>
      <c r="D9" s="18" t="str">
        <f aca="false">IF($C9="","",$C9-28)</f>
        <v/>
      </c>
      <c r="E9" s="18" t="str">
        <f aca="false">IF($C9="","",$C9-21)</f>
        <v/>
      </c>
      <c r="F9" s="18" t="str">
        <f aca="false">IF($C9="","",$C9-14)</f>
        <v/>
      </c>
      <c r="G9" s="18" t="str">
        <f aca="false">IF($C9="","",$C9-7)</f>
        <v/>
      </c>
      <c r="H9" s="18" t="str">
        <f aca="false">IF($C9="","",$C9-1)</f>
        <v/>
      </c>
      <c r="I9" s="12" t="str">
        <f aca="true">IF(C9="","",C9-TODAY())</f>
        <v/>
      </c>
    </row>
    <row r="10" customFormat="false" ht="15" hidden="false" customHeight="false" outlineLevel="0" collapsed="false">
      <c r="A10" s="11"/>
      <c r="B10" s="11"/>
      <c r="C10" s="9"/>
      <c r="D10" s="18" t="str">
        <f aca="false">IF($C10="","",$C10-28)</f>
        <v/>
      </c>
      <c r="E10" s="18" t="str">
        <f aca="false">IF($C10="","",$C10-21)</f>
        <v/>
      </c>
      <c r="F10" s="18" t="str">
        <f aca="false">IF($C10="","",$C10-14)</f>
        <v/>
      </c>
      <c r="G10" s="18" t="str">
        <f aca="false">IF($C10="","",$C10-7)</f>
        <v/>
      </c>
      <c r="H10" s="18" t="str">
        <f aca="false">IF($C10="","",$C10-1)</f>
        <v/>
      </c>
      <c r="I10" s="12" t="str">
        <f aca="true">IF(C10="","",C10-TODAY())</f>
        <v/>
      </c>
    </row>
    <row r="11" customFormat="false" ht="15" hidden="false" customHeight="false" outlineLevel="0" collapsed="false">
      <c r="A11" s="11"/>
      <c r="B11" s="11"/>
      <c r="C11" s="9"/>
      <c r="D11" s="18" t="str">
        <f aca="false">IF($C11="","",$C11-28)</f>
        <v/>
      </c>
      <c r="E11" s="18" t="str">
        <f aca="false">IF($C11="","",$C11-21)</f>
        <v/>
      </c>
      <c r="F11" s="18" t="str">
        <f aca="false">IF($C11="","",$C11-14)</f>
        <v/>
      </c>
      <c r="G11" s="18" t="str">
        <f aca="false">IF($C11="","",$C11-7)</f>
        <v/>
      </c>
      <c r="H11" s="18" t="str">
        <f aca="false">IF($C11="","",$C11-1)</f>
        <v/>
      </c>
      <c r="I11" s="12" t="str">
        <f aca="true">IF(C11="","",C11-TODAY())</f>
        <v/>
      </c>
    </row>
    <row r="12" customFormat="false" ht="15" hidden="false" customHeight="false" outlineLevel="0" collapsed="false">
      <c r="A12" s="11"/>
      <c r="B12" s="11"/>
      <c r="C12" s="9"/>
      <c r="D12" s="18" t="str">
        <f aca="false">IF($C12="","",$C12-28)</f>
        <v/>
      </c>
      <c r="E12" s="18" t="str">
        <f aca="false">IF($C12="","",$C12-21)</f>
        <v/>
      </c>
      <c r="F12" s="18" t="str">
        <f aca="false">IF($C12="","",$C12-14)</f>
        <v/>
      </c>
      <c r="G12" s="18" t="str">
        <f aca="false">IF($C12="","",$C12-7)</f>
        <v/>
      </c>
      <c r="H12" s="18" t="str">
        <f aca="false">IF($C12="","",$C12-1)</f>
        <v/>
      </c>
      <c r="I12" s="12" t="str">
        <f aca="true">IF(C12="","",C12-TODAY())</f>
        <v/>
      </c>
    </row>
    <row r="13" customFormat="false" ht="15" hidden="false" customHeight="false" outlineLevel="0" collapsed="false">
      <c r="A13" s="11"/>
      <c r="B13" s="11"/>
      <c r="C13" s="9"/>
      <c r="D13" s="18" t="str">
        <f aca="false">IF($C13="","",$C13-28)</f>
        <v/>
      </c>
      <c r="E13" s="18" t="str">
        <f aca="false">IF($C13="","",$C13-21)</f>
        <v/>
      </c>
      <c r="F13" s="18" t="str">
        <f aca="false">IF($C13="","",$C13-14)</f>
        <v/>
      </c>
      <c r="G13" s="18" t="str">
        <f aca="false">IF($C13="","",$C13-7)</f>
        <v/>
      </c>
      <c r="H13" s="18" t="str">
        <f aca="false">IF($C13="","",$C13-1)</f>
        <v/>
      </c>
      <c r="I13" s="12" t="str">
        <f aca="true">IF(C13="","",C13-TODAY())</f>
        <v/>
      </c>
    </row>
    <row r="14" customFormat="false" ht="15" hidden="false" customHeight="false" outlineLevel="0" collapsed="false">
      <c r="A14" s="11"/>
      <c r="B14" s="11"/>
      <c r="C14" s="9"/>
      <c r="D14" s="18" t="str">
        <f aca="false">IF($C14="","",$C14-28)</f>
        <v/>
      </c>
      <c r="E14" s="18" t="str">
        <f aca="false">IF($C14="","",$C14-21)</f>
        <v/>
      </c>
      <c r="F14" s="18" t="str">
        <f aca="false">IF($C14="","",$C14-14)</f>
        <v/>
      </c>
      <c r="G14" s="18" t="str">
        <f aca="false">IF($C14="","",$C14-7)</f>
        <v/>
      </c>
      <c r="H14" s="18" t="str">
        <f aca="false">IF($C14="","",$C14-1)</f>
        <v/>
      </c>
      <c r="I14" s="12" t="str">
        <f aca="true">IF(C14="","",C14-TODAY())</f>
        <v/>
      </c>
    </row>
    <row r="15" customFormat="false" ht="15" hidden="false" customHeight="false" outlineLevel="0" collapsed="false">
      <c r="A15" s="11"/>
      <c r="B15" s="11"/>
      <c r="C15" s="9"/>
      <c r="D15" s="18" t="str">
        <f aca="false">IF($C15="","",$C15-28)</f>
        <v/>
      </c>
      <c r="E15" s="18" t="str">
        <f aca="false">IF($C15="","",$C15-21)</f>
        <v/>
      </c>
      <c r="F15" s="18" t="str">
        <f aca="false">IF($C15="","",$C15-14)</f>
        <v/>
      </c>
      <c r="G15" s="18" t="str">
        <f aca="false">IF($C15="","",$C15-7)</f>
        <v/>
      </c>
      <c r="H15" s="18" t="str">
        <f aca="false">IF($C15="","",$C15-1)</f>
        <v/>
      </c>
      <c r="I15" s="12" t="str">
        <f aca="true">IF(C15="","",C15-TODAY())</f>
        <v/>
      </c>
    </row>
    <row r="16" customFormat="false" ht="15" hidden="false" customHeight="false" outlineLevel="0" collapsed="false">
      <c r="A16" s="11"/>
      <c r="B16" s="11"/>
      <c r="C16" s="9"/>
      <c r="D16" s="18" t="str">
        <f aca="false">IF($C16="","",$C16-28)</f>
        <v/>
      </c>
      <c r="E16" s="18" t="str">
        <f aca="false">IF($C16="","",$C16-21)</f>
        <v/>
      </c>
      <c r="F16" s="18" t="str">
        <f aca="false">IF($C16="","",$C16-14)</f>
        <v/>
      </c>
      <c r="G16" s="18" t="str">
        <f aca="false">IF($C16="","",$C16-7)</f>
        <v/>
      </c>
      <c r="H16" s="18" t="str">
        <f aca="false">IF($C16="","",$C16-1)</f>
        <v/>
      </c>
      <c r="I16" s="12" t="str">
        <f aca="true">IF(C16="","",C16-TODAY())</f>
        <v/>
      </c>
    </row>
    <row r="17" customFormat="false" ht="15" hidden="false" customHeight="false" outlineLevel="0" collapsed="false">
      <c r="A17" s="11"/>
      <c r="B17" s="11"/>
      <c r="C17" s="9"/>
      <c r="D17" s="18" t="str">
        <f aca="false">IF($C17="","",$C17-28)</f>
        <v/>
      </c>
      <c r="E17" s="18" t="str">
        <f aca="false">IF($C17="","",$C17-21)</f>
        <v/>
      </c>
      <c r="F17" s="18" t="str">
        <f aca="false">IF($C17="","",$C17-14)</f>
        <v/>
      </c>
      <c r="G17" s="18" t="str">
        <f aca="false">IF($C17="","",$C17-7)</f>
        <v/>
      </c>
      <c r="H17" s="18" t="str">
        <f aca="false">IF($C17="","",$C17-1)</f>
        <v/>
      </c>
      <c r="I17" s="12" t="str">
        <f aca="true">IF(C17="","",C17-TODAY())</f>
        <v/>
      </c>
    </row>
    <row r="18" customFormat="false" ht="15" hidden="false" customHeight="false" outlineLevel="0" collapsed="false">
      <c r="A18" s="11"/>
      <c r="B18" s="11"/>
      <c r="C18" s="9"/>
      <c r="D18" s="18" t="str">
        <f aca="false">IF($C18="","",$C18-28)</f>
        <v/>
      </c>
      <c r="E18" s="18" t="str">
        <f aca="false">IF($C18="","",$C18-21)</f>
        <v/>
      </c>
      <c r="F18" s="18" t="str">
        <f aca="false">IF($C18="","",$C18-14)</f>
        <v/>
      </c>
      <c r="G18" s="18" t="str">
        <f aca="false">IF($C18="","",$C18-7)</f>
        <v/>
      </c>
      <c r="H18" s="18" t="str">
        <f aca="false">IF($C18="","",$C18-1)</f>
        <v/>
      </c>
      <c r="I18" s="12" t="str">
        <f aca="true">IF(C18="","",C18-TODAY())</f>
        <v/>
      </c>
    </row>
    <row r="19" customFormat="false" ht="15" hidden="false" customHeight="false" outlineLevel="0" collapsed="false">
      <c r="A19" s="11"/>
      <c r="B19" s="11"/>
      <c r="C19" s="9"/>
      <c r="D19" s="18" t="str">
        <f aca="false">IF($C19="","",$C19-28)</f>
        <v/>
      </c>
      <c r="E19" s="18" t="str">
        <f aca="false">IF($C19="","",$C19-21)</f>
        <v/>
      </c>
      <c r="F19" s="18" t="str">
        <f aca="false">IF($C19="","",$C19-14)</f>
        <v/>
      </c>
      <c r="G19" s="18" t="str">
        <f aca="false">IF($C19="","",$C19-7)</f>
        <v/>
      </c>
      <c r="H19" s="18" t="str">
        <f aca="false">IF($C19="","",$C19-1)</f>
        <v/>
      </c>
      <c r="I19" s="12" t="str">
        <f aca="true">IF(C19="","",C19-TODAY())</f>
        <v/>
      </c>
    </row>
    <row r="20" customFormat="false" ht="15" hidden="false" customHeight="false" outlineLevel="0" collapsed="false">
      <c r="A20" s="11"/>
      <c r="B20" s="11"/>
      <c r="C20" s="9"/>
      <c r="D20" s="18" t="str">
        <f aca="false">IF($C20="","",$C20-28)</f>
        <v/>
      </c>
      <c r="E20" s="18" t="str">
        <f aca="false">IF($C20="","",$C20-21)</f>
        <v/>
      </c>
      <c r="F20" s="18" t="str">
        <f aca="false">IF($C20="","",$C20-14)</f>
        <v/>
      </c>
      <c r="G20" s="18" t="str">
        <f aca="false">IF($C20="","",$C20-7)</f>
        <v/>
      </c>
      <c r="H20" s="18" t="str">
        <f aca="false">IF($C20="","",$C20-1)</f>
        <v/>
      </c>
      <c r="I20" s="12" t="str">
        <f aca="true">IF(C20="","",C20-TODAY())</f>
        <v/>
      </c>
    </row>
    <row r="21" customFormat="false" ht="15" hidden="false" customHeight="false" outlineLevel="0" collapsed="false">
      <c r="A21" s="11"/>
      <c r="B21" s="11"/>
      <c r="C21" s="9"/>
      <c r="D21" s="18" t="str">
        <f aca="false">IF($C21="","",$C21-28)</f>
        <v/>
      </c>
      <c r="E21" s="18" t="str">
        <f aca="false">IF($C21="","",$C21-21)</f>
        <v/>
      </c>
      <c r="F21" s="18" t="str">
        <f aca="false">IF($C21="","",$C21-14)</f>
        <v/>
      </c>
      <c r="G21" s="18" t="str">
        <f aca="false">IF($C21="","",$C21-7)</f>
        <v/>
      </c>
      <c r="H21" s="18" t="str">
        <f aca="false">IF($C21="","",$C21-1)</f>
        <v/>
      </c>
      <c r="I21" s="12" t="str">
        <f aca="true">IF(C21="","",C21-TODAY())</f>
        <v/>
      </c>
    </row>
    <row r="22" customFormat="false" ht="15" hidden="false" customHeight="false" outlineLevel="0" collapsed="false">
      <c r="A22" s="11"/>
      <c r="B22" s="11"/>
      <c r="C22" s="9"/>
      <c r="D22" s="18" t="str">
        <f aca="false">IF($C22="","",$C22-28)</f>
        <v/>
      </c>
      <c r="E22" s="18" t="str">
        <f aca="false">IF($C22="","",$C22-21)</f>
        <v/>
      </c>
      <c r="F22" s="18" t="str">
        <f aca="false">IF($C22="","",$C22-14)</f>
        <v/>
      </c>
      <c r="G22" s="18" t="str">
        <f aca="false">IF($C22="","",$C22-7)</f>
        <v/>
      </c>
      <c r="H22" s="18" t="str">
        <f aca="false">IF($C22="","",$C22-1)</f>
        <v/>
      </c>
      <c r="I22" s="12" t="str">
        <f aca="true">IF(C22="","",C22-TODAY())</f>
        <v/>
      </c>
    </row>
    <row r="23" customFormat="false" ht="15" hidden="false" customHeight="false" outlineLevel="0" collapsed="false">
      <c r="A23" s="11"/>
      <c r="B23" s="11"/>
      <c r="C23" s="9"/>
      <c r="D23" s="18" t="str">
        <f aca="false">IF($C23="","",$C23-28)</f>
        <v/>
      </c>
      <c r="E23" s="18" t="str">
        <f aca="false">IF($C23="","",$C23-21)</f>
        <v/>
      </c>
      <c r="F23" s="18" t="str">
        <f aca="false">IF($C23="","",$C23-14)</f>
        <v/>
      </c>
      <c r="G23" s="18" t="str">
        <f aca="false">IF($C23="","",$C23-7)</f>
        <v/>
      </c>
      <c r="H23" s="18" t="str">
        <f aca="false">IF($C23="","",$C23-1)</f>
        <v/>
      </c>
      <c r="I23" s="12" t="str">
        <f aca="true">IF(C23="","",C23-TODAY())</f>
        <v/>
      </c>
    </row>
    <row r="24" customFormat="false" ht="15" hidden="false" customHeight="false" outlineLevel="0" collapsed="false">
      <c r="A24" s="11"/>
      <c r="B24" s="11"/>
      <c r="C24" s="9"/>
      <c r="D24" s="18" t="str">
        <f aca="false">IF($C24="","",$C24-28)</f>
        <v/>
      </c>
      <c r="E24" s="18" t="str">
        <f aca="false">IF($C24="","",$C24-21)</f>
        <v/>
      </c>
      <c r="F24" s="18" t="str">
        <f aca="false">IF($C24="","",$C24-14)</f>
        <v/>
      </c>
      <c r="G24" s="18" t="str">
        <f aca="false">IF($C24="","",$C24-7)</f>
        <v/>
      </c>
      <c r="H24" s="18" t="str">
        <f aca="false">IF($C24="","",$C24-1)</f>
        <v/>
      </c>
      <c r="I24" s="12" t="str">
        <f aca="true">IF(C24="","",C24-TODAY())</f>
        <v/>
      </c>
    </row>
    <row r="25" customFormat="false" ht="15" hidden="false" customHeight="false" outlineLevel="0" collapsed="false">
      <c r="A25" s="11"/>
      <c r="B25" s="11"/>
      <c r="C25" s="9"/>
      <c r="D25" s="18" t="str">
        <f aca="false">IF($C25="","",$C25-28)</f>
        <v/>
      </c>
      <c r="E25" s="18" t="str">
        <f aca="false">IF($C25="","",$C25-21)</f>
        <v/>
      </c>
      <c r="F25" s="18" t="str">
        <f aca="false">IF($C25="","",$C25-14)</f>
        <v/>
      </c>
      <c r="G25" s="18" t="str">
        <f aca="false">IF($C25="","",$C25-7)</f>
        <v/>
      </c>
      <c r="H25" s="18" t="str">
        <f aca="false">IF($C25="","",$C25-1)</f>
        <v/>
      </c>
      <c r="I25" s="12" t="str">
        <f aca="true">IF(C25="","",C25-TODAY())</f>
        <v/>
      </c>
    </row>
    <row r="28" customFormat="false" ht="15" hidden="false" customHeight="false" outlineLevel="0" collapsed="false">
      <c r="A28" s="19" t="s">
        <v>124</v>
      </c>
    </row>
    <row r="29" customFormat="false" ht="31.5" hidden="false" customHeight="true" outlineLevel="0" collapsed="false">
      <c r="A29" s="10" t="s">
        <v>125</v>
      </c>
      <c r="B29" s="10" t="s">
        <v>126</v>
      </c>
      <c r="C29" s="10"/>
      <c r="D29" s="10"/>
      <c r="E29" s="10"/>
      <c r="F29" s="10"/>
      <c r="G29" s="10"/>
      <c r="H29" s="10"/>
      <c r="I29" s="10"/>
    </row>
    <row r="30" customFormat="false" ht="30" hidden="false" customHeight="true" outlineLevel="0" collapsed="false">
      <c r="A30" s="20" t="s">
        <v>119</v>
      </c>
      <c r="B30" s="21" t="s">
        <v>127</v>
      </c>
      <c r="C30" s="21"/>
      <c r="D30" s="21"/>
      <c r="E30" s="21"/>
      <c r="F30" s="21"/>
      <c r="G30" s="21"/>
      <c r="H30" s="21"/>
      <c r="I30" s="21"/>
    </row>
    <row r="31" customFormat="false" ht="30" hidden="false" customHeight="true" outlineLevel="0" collapsed="false">
      <c r="A31" s="20" t="s">
        <v>120</v>
      </c>
      <c r="B31" s="21" t="s">
        <v>128</v>
      </c>
      <c r="C31" s="21"/>
      <c r="D31" s="21"/>
      <c r="E31" s="21"/>
      <c r="F31" s="21"/>
      <c r="G31" s="21"/>
      <c r="H31" s="21"/>
      <c r="I31" s="21"/>
    </row>
    <row r="32" customFormat="false" ht="30" hidden="false" customHeight="true" outlineLevel="0" collapsed="false">
      <c r="A32" s="20" t="s">
        <v>121</v>
      </c>
      <c r="B32" s="21" t="s">
        <v>129</v>
      </c>
      <c r="C32" s="21"/>
      <c r="D32" s="21"/>
      <c r="E32" s="21"/>
      <c r="F32" s="21"/>
      <c r="G32" s="21"/>
      <c r="H32" s="21"/>
      <c r="I32" s="21"/>
    </row>
    <row r="33" customFormat="false" ht="30" hidden="false" customHeight="true" outlineLevel="0" collapsed="false">
      <c r="A33" s="20" t="s">
        <v>122</v>
      </c>
      <c r="B33" s="21" t="s">
        <v>130</v>
      </c>
      <c r="C33" s="21"/>
      <c r="D33" s="21"/>
      <c r="E33" s="21"/>
      <c r="F33" s="21"/>
      <c r="G33" s="21"/>
      <c r="H33" s="21"/>
      <c r="I33" s="21"/>
    </row>
    <row r="34" customFormat="false" ht="30" hidden="false" customHeight="true" outlineLevel="0" collapsed="false">
      <c r="A34" s="20" t="s">
        <v>123</v>
      </c>
      <c r="B34" s="21" t="s">
        <v>131</v>
      </c>
      <c r="C34" s="21"/>
      <c r="D34" s="21"/>
      <c r="E34" s="21"/>
      <c r="F34" s="21"/>
      <c r="G34" s="21"/>
      <c r="H34" s="21"/>
      <c r="I34" s="21"/>
    </row>
  </sheetData>
  <mergeCells count="6">
    <mergeCell ref="B29:I29"/>
    <mergeCell ref="B30:I30"/>
    <mergeCell ref="B31:I31"/>
    <mergeCell ref="B32:I32"/>
    <mergeCell ref="B33:I33"/>
    <mergeCell ref="B34:I34"/>
  </mergeCells>
  <conditionalFormatting sqref="D6:H25">
    <cfRule type="expression" priority="2" aboveAverage="0" equalAverage="0" bottom="0" percent="0" rank="0" text="" dxfId="9">
      <formula>AND(D6&lt;&gt;"",D6&lt;TODAY())</formula>
    </cfRule>
  </conditionalFormatting>
  <dataValidations count="1">
    <dataValidation allowBlank="true" errorStyle="stop" operator="between" showDropDown="false" showErrorMessage="false" showInputMessage="false" sqref="A6:A25" type="list">
      <formula1>Asignaturas!$A$9:$A$20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20"/>
  </cols>
  <sheetData>
    <row r="1" customFormat="false" ht="19.7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3" customFormat="false" ht="15" hidden="false" customHeight="false" outlineLevel="0" collapsed="false">
      <c r="A3" s="7" t="s">
        <v>134</v>
      </c>
      <c r="C3" s="14" t="n">
        <f aca="false">IFERROR(ROUND(SUM(E6:E105)/SUMIFS(D6:D105,E6:E105,"&lt;&gt;"),2),"")</f>
        <v>1.75</v>
      </c>
      <c r="D3" s="22" t="str">
        <f aca="false">IF(C3="","Rellena estimado y real en algunas tareas",IF(C3&gt;1.1,"Multiplica por "&amp;TEXT(C3,"0.0")&amp;" tus próximas estimaciones",IF(C3&lt;0.9,"Estimas por encima de lo necesario","Tus estimaciones son bastante precisas")))</f>
        <v>Multiplica por 1.8 tus próximas estimaciones</v>
      </c>
    </row>
    <row r="5" customFormat="false" ht="31.5" hidden="false" customHeight="true" outlineLevel="0" collapsed="false">
      <c r="A5" s="10" t="s">
        <v>54</v>
      </c>
      <c r="B5" s="10" t="s">
        <v>135</v>
      </c>
      <c r="C5" s="10" t="s">
        <v>40</v>
      </c>
      <c r="D5" s="10" t="s">
        <v>136</v>
      </c>
      <c r="E5" s="10" t="s">
        <v>137</v>
      </c>
      <c r="F5" s="10" t="s">
        <v>138</v>
      </c>
      <c r="G5" s="10" t="s">
        <v>139</v>
      </c>
    </row>
    <row r="6" customFormat="false" ht="15" hidden="false" customHeight="false" outlineLevel="0" collapsed="false">
      <c r="A6" s="9" t="n">
        <v>46301</v>
      </c>
      <c r="B6" s="11" t="s">
        <v>140</v>
      </c>
      <c r="C6" s="11" t="s">
        <v>115</v>
      </c>
      <c r="D6" s="23" t="n">
        <v>2</v>
      </c>
      <c r="E6" s="23" t="n">
        <v>3.5</v>
      </c>
      <c r="F6" s="24" t="n">
        <f aca="false">IF(OR(D6="",E6=""),"",E6-D6)</f>
        <v>1.5</v>
      </c>
      <c r="G6" s="12" t="n">
        <f aca="false">IF(OR(D6="",E6="",D6=0),"",ROUND(E6/D6,2))</f>
        <v>1.75</v>
      </c>
    </row>
    <row r="7" customFormat="false" ht="15" hidden="false" customHeight="false" outlineLevel="0" collapsed="false">
      <c r="A7" s="9"/>
      <c r="B7" s="11"/>
      <c r="C7" s="11"/>
      <c r="D7" s="23"/>
      <c r="E7" s="23"/>
      <c r="F7" s="24" t="str">
        <f aca="false">IF(OR(D7="",E7=""),"",E7-D7)</f>
        <v/>
      </c>
      <c r="G7" s="12" t="str">
        <f aca="false">IF(OR(D7="",E7="",D7=0),"",ROUND(E7/D7,2))</f>
        <v/>
      </c>
    </row>
    <row r="8" customFormat="false" ht="15" hidden="false" customHeight="false" outlineLevel="0" collapsed="false">
      <c r="A8" s="9"/>
      <c r="B8" s="11"/>
      <c r="C8" s="11"/>
      <c r="D8" s="23"/>
      <c r="E8" s="23"/>
      <c r="F8" s="24" t="str">
        <f aca="false">IF(OR(D8="",E8=""),"",E8-D8)</f>
        <v/>
      </c>
      <c r="G8" s="12" t="str">
        <f aca="false">IF(OR(D8="",E8="",D8=0),"",ROUND(E8/D8,2))</f>
        <v/>
      </c>
    </row>
    <row r="9" customFormat="false" ht="15" hidden="false" customHeight="false" outlineLevel="0" collapsed="false">
      <c r="A9" s="9"/>
      <c r="B9" s="11"/>
      <c r="C9" s="11"/>
      <c r="D9" s="23"/>
      <c r="E9" s="23"/>
      <c r="F9" s="24" t="str">
        <f aca="false">IF(OR(D9="",E9=""),"",E9-D9)</f>
        <v/>
      </c>
      <c r="G9" s="12" t="str">
        <f aca="false">IF(OR(D9="",E9="",D9=0),"",ROUND(E9/D9,2))</f>
        <v/>
      </c>
    </row>
    <row r="10" customFormat="false" ht="15" hidden="false" customHeight="false" outlineLevel="0" collapsed="false">
      <c r="A10" s="9"/>
      <c r="B10" s="11"/>
      <c r="C10" s="11"/>
      <c r="D10" s="23"/>
      <c r="E10" s="23"/>
      <c r="F10" s="24" t="str">
        <f aca="false">IF(OR(D10="",E10=""),"",E10-D10)</f>
        <v/>
      </c>
      <c r="G10" s="12" t="str">
        <f aca="false">IF(OR(D10="",E10="",D10=0),"",ROUND(E10/D10,2))</f>
        <v/>
      </c>
    </row>
    <row r="11" customFormat="false" ht="15" hidden="false" customHeight="false" outlineLevel="0" collapsed="false">
      <c r="A11" s="9"/>
      <c r="B11" s="11"/>
      <c r="C11" s="11"/>
      <c r="D11" s="23"/>
      <c r="E11" s="23"/>
      <c r="F11" s="24" t="str">
        <f aca="false">IF(OR(D11="",E11=""),"",E11-D11)</f>
        <v/>
      </c>
      <c r="G11" s="12" t="str">
        <f aca="false">IF(OR(D11="",E11="",D11=0),"",ROUND(E11/D11,2))</f>
        <v/>
      </c>
    </row>
    <row r="12" customFormat="false" ht="15" hidden="false" customHeight="false" outlineLevel="0" collapsed="false">
      <c r="A12" s="9"/>
      <c r="B12" s="11"/>
      <c r="C12" s="11"/>
      <c r="D12" s="23"/>
      <c r="E12" s="23"/>
      <c r="F12" s="24" t="str">
        <f aca="false">IF(OR(D12="",E12=""),"",E12-D12)</f>
        <v/>
      </c>
      <c r="G12" s="12" t="str">
        <f aca="false">IF(OR(D12="",E12="",D12=0),"",ROUND(E12/D12,2))</f>
        <v/>
      </c>
    </row>
    <row r="13" customFormat="false" ht="15" hidden="false" customHeight="false" outlineLevel="0" collapsed="false">
      <c r="A13" s="9"/>
      <c r="B13" s="11"/>
      <c r="C13" s="11"/>
      <c r="D13" s="23"/>
      <c r="E13" s="23"/>
      <c r="F13" s="24" t="str">
        <f aca="false">IF(OR(D13="",E13=""),"",E13-D13)</f>
        <v/>
      </c>
      <c r="G13" s="12" t="str">
        <f aca="false">IF(OR(D13="",E13="",D13=0),"",ROUND(E13/D13,2))</f>
        <v/>
      </c>
    </row>
    <row r="14" customFormat="false" ht="15" hidden="false" customHeight="false" outlineLevel="0" collapsed="false">
      <c r="A14" s="9"/>
      <c r="B14" s="11"/>
      <c r="C14" s="11"/>
      <c r="D14" s="23"/>
      <c r="E14" s="23"/>
      <c r="F14" s="24" t="str">
        <f aca="false">IF(OR(D14="",E14=""),"",E14-D14)</f>
        <v/>
      </c>
      <c r="G14" s="12" t="str">
        <f aca="false">IF(OR(D14="",E14="",D14=0),"",ROUND(E14/D14,2))</f>
        <v/>
      </c>
    </row>
    <row r="15" customFormat="false" ht="15" hidden="false" customHeight="false" outlineLevel="0" collapsed="false">
      <c r="A15" s="9"/>
      <c r="B15" s="11"/>
      <c r="C15" s="11"/>
      <c r="D15" s="23"/>
      <c r="E15" s="23"/>
      <c r="F15" s="24" t="str">
        <f aca="false">IF(OR(D15="",E15=""),"",E15-D15)</f>
        <v/>
      </c>
      <c r="G15" s="12" t="str">
        <f aca="false">IF(OR(D15="",E15="",D15=0),"",ROUND(E15/D15,2))</f>
        <v/>
      </c>
    </row>
    <row r="16" customFormat="false" ht="15" hidden="false" customHeight="false" outlineLevel="0" collapsed="false">
      <c r="A16" s="9"/>
      <c r="B16" s="11"/>
      <c r="C16" s="11"/>
      <c r="D16" s="23"/>
      <c r="E16" s="23"/>
      <c r="F16" s="24" t="str">
        <f aca="false">IF(OR(D16="",E16=""),"",E16-D16)</f>
        <v/>
      </c>
      <c r="G16" s="12" t="str">
        <f aca="false">IF(OR(D16="",E16="",D16=0),"",ROUND(E16/D16,2))</f>
        <v/>
      </c>
    </row>
    <row r="17" customFormat="false" ht="15" hidden="false" customHeight="false" outlineLevel="0" collapsed="false">
      <c r="A17" s="9"/>
      <c r="B17" s="11"/>
      <c r="C17" s="11"/>
      <c r="D17" s="23"/>
      <c r="E17" s="23"/>
      <c r="F17" s="24" t="str">
        <f aca="false">IF(OR(D17="",E17=""),"",E17-D17)</f>
        <v/>
      </c>
      <c r="G17" s="12" t="str">
        <f aca="false">IF(OR(D17="",E17="",D17=0),"",ROUND(E17/D17,2))</f>
        <v/>
      </c>
    </row>
    <row r="18" customFormat="false" ht="15" hidden="false" customHeight="false" outlineLevel="0" collapsed="false">
      <c r="A18" s="9"/>
      <c r="B18" s="11"/>
      <c r="C18" s="11"/>
      <c r="D18" s="23"/>
      <c r="E18" s="23"/>
      <c r="F18" s="24" t="str">
        <f aca="false">IF(OR(D18="",E18=""),"",E18-D18)</f>
        <v/>
      </c>
      <c r="G18" s="12" t="str">
        <f aca="false">IF(OR(D18="",E18="",D18=0),"",ROUND(E18/D18,2))</f>
        <v/>
      </c>
    </row>
    <row r="19" customFormat="false" ht="15" hidden="false" customHeight="false" outlineLevel="0" collapsed="false">
      <c r="A19" s="9"/>
      <c r="B19" s="11"/>
      <c r="C19" s="11"/>
      <c r="D19" s="23"/>
      <c r="E19" s="23"/>
      <c r="F19" s="24" t="str">
        <f aca="false">IF(OR(D19="",E19=""),"",E19-D19)</f>
        <v/>
      </c>
      <c r="G19" s="12" t="str">
        <f aca="false">IF(OR(D19="",E19="",D19=0),"",ROUND(E19/D19,2))</f>
        <v/>
      </c>
    </row>
    <row r="20" customFormat="false" ht="15" hidden="false" customHeight="false" outlineLevel="0" collapsed="false">
      <c r="A20" s="9"/>
      <c r="B20" s="11"/>
      <c r="C20" s="11"/>
      <c r="D20" s="23"/>
      <c r="E20" s="23"/>
      <c r="F20" s="24" t="str">
        <f aca="false">IF(OR(D20="",E20=""),"",E20-D20)</f>
        <v/>
      </c>
      <c r="G20" s="12" t="str">
        <f aca="false">IF(OR(D20="",E20="",D20=0),"",ROUND(E20/D20,2))</f>
        <v/>
      </c>
    </row>
    <row r="21" customFormat="false" ht="15" hidden="false" customHeight="false" outlineLevel="0" collapsed="false">
      <c r="A21" s="9"/>
      <c r="B21" s="11"/>
      <c r="C21" s="11"/>
      <c r="D21" s="23"/>
      <c r="E21" s="23"/>
      <c r="F21" s="24" t="str">
        <f aca="false">IF(OR(D21="",E21=""),"",E21-D21)</f>
        <v/>
      </c>
      <c r="G21" s="12" t="str">
        <f aca="false">IF(OR(D21="",E21="",D21=0),"",ROUND(E21/D21,2))</f>
        <v/>
      </c>
    </row>
    <row r="22" customFormat="false" ht="15" hidden="false" customHeight="false" outlineLevel="0" collapsed="false">
      <c r="A22" s="9"/>
      <c r="B22" s="11"/>
      <c r="C22" s="11"/>
      <c r="D22" s="23"/>
      <c r="E22" s="23"/>
      <c r="F22" s="24" t="str">
        <f aca="false">IF(OR(D22="",E22=""),"",E22-D22)</f>
        <v/>
      </c>
      <c r="G22" s="12" t="str">
        <f aca="false">IF(OR(D22="",E22="",D22=0),"",ROUND(E22/D22,2))</f>
        <v/>
      </c>
    </row>
    <row r="23" customFormat="false" ht="15" hidden="false" customHeight="false" outlineLevel="0" collapsed="false">
      <c r="A23" s="9"/>
      <c r="B23" s="11"/>
      <c r="C23" s="11"/>
      <c r="D23" s="23"/>
      <c r="E23" s="23"/>
      <c r="F23" s="24" t="str">
        <f aca="false">IF(OR(D23="",E23=""),"",E23-D23)</f>
        <v/>
      </c>
      <c r="G23" s="12" t="str">
        <f aca="false">IF(OR(D23="",E23="",D23=0),"",ROUND(E23/D23,2))</f>
        <v/>
      </c>
    </row>
    <row r="24" customFormat="false" ht="15" hidden="false" customHeight="false" outlineLevel="0" collapsed="false">
      <c r="A24" s="9"/>
      <c r="B24" s="11"/>
      <c r="C24" s="11"/>
      <c r="D24" s="23"/>
      <c r="E24" s="23"/>
      <c r="F24" s="24" t="str">
        <f aca="false">IF(OR(D24="",E24=""),"",E24-D24)</f>
        <v/>
      </c>
      <c r="G24" s="12" t="str">
        <f aca="false">IF(OR(D24="",E24="",D24=0),"",ROUND(E24/D24,2))</f>
        <v/>
      </c>
    </row>
    <row r="25" customFormat="false" ht="15" hidden="false" customHeight="false" outlineLevel="0" collapsed="false">
      <c r="A25" s="9"/>
      <c r="B25" s="11"/>
      <c r="C25" s="11"/>
      <c r="D25" s="23"/>
      <c r="E25" s="23"/>
      <c r="F25" s="24" t="str">
        <f aca="false">IF(OR(D25="",E25=""),"",E25-D25)</f>
        <v/>
      </c>
      <c r="G25" s="12" t="str">
        <f aca="false">IF(OR(D25="",E25="",D25=0),"",ROUND(E25/D25,2))</f>
        <v/>
      </c>
    </row>
    <row r="26" customFormat="false" ht="15" hidden="false" customHeight="false" outlineLevel="0" collapsed="false">
      <c r="A26" s="9"/>
      <c r="B26" s="11"/>
      <c r="C26" s="11"/>
      <c r="D26" s="23"/>
      <c r="E26" s="23"/>
      <c r="F26" s="24" t="str">
        <f aca="false">IF(OR(D26="",E26=""),"",E26-D26)</f>
        <v/>
      </c>
      <c r="G26" s="12" t="str">
        <f aca="false">IF(OR(D26="",E26="",D26=0),"",ROUND(E26/D26,2))</f>
        <v/>
      </c>
    </row>
    <row r="27" customFormat="false" ht="15" hidden="false" customHeight="false" outlineLevel="0" collapsed="false">
      <c r="A27" s="9"/>
      <c r="B27" s="11"/>
      <c r="C27" s="11"/>
      <c r="D27" s="23"/>
      <c r="E27" s="23"/>
      <c r="F27" s="24" t="str">
        <f aca="false">IF(OR(D27="",E27=""),"",E27-D27)</f>
        <v/>
      </c>
      <c r="G27" s="12" t="str">
        <f aca="false">IF(OR(D27="",E27="",D27=0),"",ROUND(E27/D27,2))</f>
        <v/>
      </c>
    </row>
    <row r="28" customFormat="false" ht="15" hidden="false" customHeight="false" outlineLevel="0" collapsed="false">
      <c r="A28" s="9"/>
      <c r="B28" s="11"/>
      <c r="C28" s="11"/>
      <c r="D28" s="23"/>
      <c r="E28" s="23"/>
      <c r="F28" s="24" t="str">
        <f aca="false">IF(OR(D28="",E28=""),"",E28-D28)</f>
        <v/>
      </c>
      <c r="G28" s="12" t="str">
        <f aca="false">IF(OR(D28="",E28="",D28=0),"",ROUND(E28/D28,2))</f>
        <v/>
      </c>
    </row>
    <row r="29" customFormat="false" ht="15" hidden="false" customHeight="false" outlineLevel="0" collapsed="false">
      <c r="A29" s="9"/>
      <c r="B29" s="11"/>
      <c r="C29" s="11"/>
      <c r="D29" s="23"/>
      <c r="E29" s="23"/>
      <c r="F29" s="24" t="str">
        <f aca="false">IF(OR(D29="",E29=""),"",E29-D29)</f>
        <v/>
      </c>
      <c r="G29" s="12" t="str">
        <f aca="false">IF(OR(D29="",E29="",D29=0),"",ROUND(E29/D29,2))</f>
        <v/>
      </c>
    </row>
    <row r="30" customFormat="false" ht="15" hidden="false" customHeight="false" outlineLevel="0" collapsed="false">
      <c r="A30" s="9"/>
      <c r="B30" s="11"/>
      <c r="C30" s="11"/>
      <c r="D30" s="23"/>
      <c r="E30" s="23"/>
      <c r="F30" s="24" t="str">
        <f aca="false">IF(OR(D30="",E30=""),"",E30-D30)</f>
        <v/>
      </c>
      <c r="G30" s="12" t="str">
        <f aca="false">IF(OR(D30="",E30="",D30=0),"",ROUND(E30/D30,2))</f>
        <v/>
      </c>
    </row>
    <row r="31" customFormat="false" ht="15" hidden="false" customHeight="false" outlineLevel="0" collapsed="false">
      <c r="A31" s="9"/>
      <c r="B31" s="11"/>
      <c r="C31" s="11"/>
      <c r="D31" s="23"/>
      <c r="E31" s="23"/>
      <c r="F31" s="24" t="str">
        <f aca="false">IF(OR(D31="",E31=""),"",E31-D31)</f>
        <v/>
      </c>
      <c r="G31" s="12" t="str">
        <f aca="false">IF(OR(D31="",E31="",D31=0),"",ROUND(E31/D31,2))</f>
        <v/>
      </c>
    </row>
    <row r="32" customFormat="false" ht="15" hidden="false" customHeight="false" outlineLevel="0" collapsed="false">
      <c r="A32" s="9"/>
      <c r="B32" s="11"/>
      <c r="C32" s="11"/>
      <c r="D32" s="23"/>
      <c r="E32" s="23"/>
      <c r="F32" s="24" t="str">
        <f aca="false">IF(OR(D32="",E32=""),"",E32-D32)</f>
        <v/>
      </c>
      <c r="G32" s="12" t="str">
        <f aca="false">IF(OR(D32="",E32="",D32=0),"",ROUND(E32/D32,2))</f>
        <v/>
      </c>
    </row>
    <row r="33" customFormat="false" ht="15" hidden="false" customHeight="false" outlineLevel="0" collapsed="false">
      <c r="A33" s="9"/>
      <c r="B33" s="11"/>
      <c r="C33" s="11"/>
      <c r="D33" s="23"/>
      <c r="E33" s="23"/>
      <c r="F33" s="24" t="str">
        <f aca="false">IF(OR(D33="",E33=""),"",E33-D33)</f>
        <v/>
      </c>
      <c r="G33" s="12" t="str">
        <f aca="false">IF(OR(D33="",E33="",D33=0),"",ROUND(E33/D33,2))</f>
        <v/>
      </c>
    </row>
    <row r="34" customFormat="false" ht="15" hidden="false" customHeight="false" outlineLevel="0" collapsed="false">
      <c r="A34" s="9"/>
      <c r="B34" s="11"/>
      <c r="C34" s="11"/>
      <c r="D34" s="23"/>
      <c r="E34" s="23"/>
      <c r="F34" s="24" t="str">
        <f aca="false">IF(OR(D34="",E34=""),"",E34-D34)</f>
        <v/>
      </c>
      <c r="G34" s="12" t="str">
        <f aca="false">IF(OR(D34="",E34="",D34=0),"",ROUND(E34/D34,2))</f>
        <v/>
      </c>
    </row>
    <row r="35" customFormat="false" ht="15" hidden="false" customHeight="false" outlineLevel="0" collapsed="false">
      <c r="A35" s="9"/>
      <c r="B35" s="11"/>
      <c r="C35" s="11"/>
      <c r="D35" s="23"/>
      <c r="E35" s="23"/>
      <c r="F35" s="24" t="str">
        <f aca="false">IF(OR(D35="",E35=""),"",E35-D35)</f>
        <v/>
      </c>
      <c r="G35" s="12" t="str">
        <f aca="false">IF(OR(D35="",E35="",D35=0),"",ROUND(E35/D35,2))</f>
        <v/>
      </c>
    </row>
    <row r="36" customFormat="false" ht="15" hidden="false" customHeight="false" outlineLevel="0" collapsed="false">
      <c r="A36" s="9"/>
      <c r="B36" s="11"/>
      <c r="C36" s="11"/>
      <c r="D36" s="23"/>
      <c r="E36" s="23"/>
      <c r="F36" s="24" t="str">
        <f aca="false">IF(OR(D36="",E36=""),"",E36-D36)</f>
        <v/>
      </c>
      <c r="G36" s="12" t="str">
        <f aca="false">IF(OR(D36="",E36="",D36=0),"",ROUND(E36/D36,2))</f>
        <v/>
      </c>
    </row>
    <row r="37" customFormat="false" ht="15" hidden="false" customHeight="false" outlineLevel="0" collapsed="false">
      <c r="A37" s="9"/>
      <c r="B37" s="11"/>
      <c r="C37" s="11"/>
      <c r="D37" s="23"/>
      <c r="E37" s="23"/>
      <c r="F37" s="24" t="str">
        <f aca="false">IF(OR(D37="",E37=""),"",E37-D37)</f>
        <v/>
      </c>
      <c r="G37" s="12" t="str">
        <f aca="false">IF(OR(D37="",E37="",D37=0),"",ROUND(E37/D37,2))</f>
        <v/>
      </c>
    </row>
    <row r="38" customFormat="false" ht="15" hidden="false" customHeight="false" outlineLevel="0" collapsed="false">
      <c r="A38" s="9"/>
      <c r="B38" s="11"/>
      <c r="C38" s="11"/>
      <c r="D38" s="23"/>
      <c r="E38" s="23"/>
      <c r="F38" s="24" t="str">
        <f aca="false">IF(OR(D38="",E38=""),"",E38-D38)</f>
        <v/>
      </c>
      <c r="G38" s="12" t="str">
        <f aca="false">IF(OR(D38="",E38="",D38=0),"",ROUND(E38/D38,2))</f>
        <v/>
      </c>
    </row>
    <row r="39" customFormat="false" ht="15" hidden="false" customHeight="false" outlineLevel="0" collapsed="false">
      <c r="A39" s="9"/>
      <c r="B39" s="11"/>
      <c r="C39" s="11"/>
      <c r="D39" s="23"/>
      <c r="E39" s="23"/>
      <c r="F39" s="24" t="str">
        <f aca="false">IF(OR(D39="",E39=""),"",E39-D39)</f>
        <v/>
      </c>
      <c r="G39" s="12" t="str">
        <f aca="false">IF(OR(D39="",E39="",D39=0),"",ROUND(E39/D39,2))</f>
        <v/>
      </c>
    </row>
    <row r="40" customFormat="false" ht="15" hidden="false" customHeight="false" outlineLevel="0" collapsed="false">
      <c r="A40" s="9"/>
      <c r="B40" s="11"/>
      <c r="C40" s="11"/>
      <c r="D40" s="23"/>
      <c r="E40" s="23"/>
      <c r="F40" s="24" t="str">
        <f aca="false">IF(OR(D40="",E40=""),"",E40-D40)</f>
        <v/>
      </c>
      <c r="G40" s="12" t="str">
        <f aca="false">IF(OR(D40="",E40="",D40=0),"",ROUND(E40/D40,2))</f>
        <v/>
      </c>
    </row>
    <row r="41" customFormat="false" ht="15" hidden="false" customHeight="false" outlineLevel="0" collapsed="false">
      <c r="A41" s="9"/>
      <c r="B41" s="11"/>
      <c r="C41" s="11"/>
      <c r="D41" s="23"/>
      <c r="E41" s="23"/>
      <c r="F41" s="24" t="str">
        <f aca="false">IF(OR(D41="",E41=""),"",E41-D41)</f>
        <v/>
      </c>
      <c r="G41" s="12" t="str">
        <f aca="false">IF(OR(D41="",E41="",D41=0),"",ROUND(E41/D41,2))</f>
        <v/>
      </c>
    </row>
    <row r="42" customFormat="false" ht="15" hidden="false" customHeight="false" outlineLevel="0" collapsed="false">
      <c r="A42" s="9"/>
      <c r="B42" s="11"/>
      <c r="C42" s="11"/>
      <c r="D42" s="23"/>
      <c r="E42" s="23"/>
      <c r="F42" s="24" t="str">
        <f aca="false">IF(OR(D42="",E42=""),"",E42-D42)</f>
        <v/>
      </c>
      <c r="G42" s="12" t="str">
        <f aca="false">IF(OR(D42="",E42="",D42=0),"",ROUND(E42/D42,2))</f>
        <v/>
      </c>
    </row>
    <row r="43" customFormat="false" ht="15" hidden="false" customHeight="false" outlineLevel="0" collapsed="false">
      <c r="A43" s="9"/>
      <c r="B43" s="11"/>
      <c r="C43" s="11"/>
      <c r="D43" s="23"/>
      <c r="E43" s="23"/>
      <c r="F43" s="24" t="str">
        <f aca="false">IF(OR(D43="",E43=""),"",E43-D43)</f>
        <v/>
      </c>
      <c r="G43" s="12" t="str">
        <f aca="false">IF(OR(D43="",E43="",D43=0),"",ROUND(E43/D43,2))</f>
        <v/>
      </c>
    </row>
    <row r="44" customFormat="false" ht="15" hidden="false" customHeight="false" outlineLevel="0" collapsed="false">
      <c r="A44" s="9"/>
      <c r="B44" s="11"/>
      <c r="C44" s="11"/>
      <c r="D44" s="23"/>
      <c r="E44" s="23"/>
      <c r="F44" s="24" t="str">
        <f aca="false">IF(OR(D44="",E44=""),"",E44-D44)</f>
        <v/>
      </c>
      <c r="G44" s="12" t="str">
        <f aca="false">IF(OR(D44="",E44="",D44=0),"",ROUND(E44/D44,2))</f>
        <v/>
      </c>
    </row>
    <row r="45" customFormat="false" ht="15" hidden="false" customHeight="false" outlineLevel="0" collapsed="false">
      <c r="A45" s="9"/>
      <c r="B45" s="11"/>
      <c r="C45" s="11"/>
      <c r="D45" s="23"/>
      <c r="E45" s="23"/>
      <c r="F45" s="24" t="str">
        <f aca="false">IF(OR(D45="",E45=""),"",E45-D45)</f>
        <v/>
      </c>
      <c r="G45" s="12" t="str">
        <f aca="false">IF(OR(D45="",E45="",D45=0),"",ROUND(E45/D45,2))</f>
        <v/>
      </c>
    </row>
    <row r="46" customFormat="false" ht="15" hidden="false" customHeight="false" outlineLevel="0" collapsed="false">
      <c r="A46" s="9"/>
      <c r="B46" s="11"/>
      <c r="C46" s="11"/>
      <c r="D46" s="23"/>
      <c r="E46" s="23"/>
      <c r="F46" s="24" t="str">
        <f aca="false">IF(OR(D46="",E46=""),"",E46-D46)</f>
        <v/>
      </c>
      <c r="G46" s="12" t="str">
        <f aca="false">IF(OR(D46="",E46="",D46=0),"",ROUND(E46/D46,2))</f>
        <v/>
      </c>
    </row>
    <row r="47" customFormat="false" ht="15" hidden="false" customHeight="false" outlineLevel="0" collapsed="false">
      <c r="A47" s="9"/>
      <c r="B47" s="11"/>
      <c r="C47" s="11"/>
      <c r="D47" s="23"/>
      <c r="E47" s="23"/>
      <c r="F47" s="24" t="str">
        <f aca="false">IF(OR(D47="",E47=""),"",E47-D47)</f>
        <v/>
      </c>
      <c r="G47" s="12" t="str">
        <f aca="false">IF(OR(D47="",E47="",D47=0),"",ROUND(E47/D47,2))</f>
        <v/>
      </c>
    </row>
    <row r="48" customFormat="false" ht="15" hidden="false" customHeight="false" outlineLevel="0" collapsed="false">
      <c r="A48" s="9"/>
      <c r="B48" s="11"/>
      <c r="C48" s="11"/>
      <c r="D48" s="23"/>
      <c r="E48" s="23"/>
      <c r="F48" s="24" t="str">
        <f aca="false">IF(OR(D48="",E48=""),"",E48-D48)</f>
        <v/>
      </c>
      <c r="G48" s="12" t="str">
        <f aca="false">IF(OR(D48="",E48="",D48=0),"",ROUND(E48/D48,2))</f>
        <v/>
      </c>
    </row>
    <row r="49" customFormat="false" ht="15" hidden="false" customHeight="false" outlineLevel="0" collapsed="false">
      <c r="A49" s="9"/>
      <c r="B49" s="11"/>
      <c r="C49" s="11"/>
      <c r="D49" s="23"/>
      <c r="E49" s="23"/>
      <c r="F49" s="24" t="str">
        <f aca="false">IF(OR(D49="",E49=""),"",E49-D49)</f>
        <v/>
      </c>
      <c r="G49" s="12" t="str">
        <f aca="false">IF(OR(D49="",E49="",D49=0),"",ROUND(E49/D49,2))</f>
        <v/>
      </c>
    </row>
    <row r="50" customFormat="false" ht="15" hidden="false" customHeight="false" outlineLevel="0" collapsed="false">
      <c r="A50" s="9"/>
      <c r="B50" s="11"/>
      <c r="C50" s="11"/>
      <c r="D50" s="23"/>
      <c r="E50" s="23"/>
      <c r="F50" s="24" t="str">
        <f aca="false">IF(OR(D50="",E50=""),"",E50-D50)</f>
        <v/>
      </c>
      <c r="G50" s="12" t="str">
        <f aca="false">IF(OR(D50="",E50="",D50=0),"",ROUND(E50/D50,2))</f>
        <v/>
      </c>
    </row>
    <row r="51" customFormat="false" ht="15" hidden="false" customHeight="false" outlineLevel="0" collapsed="false">
      <c r="A51" s="9"/>
      <c r="B51" s="11"/>
      <c r="C51" s="11"/>
      <c r="D51" s="23"/>
      <c r="E51" s="23"/>
      <c r="F51" s="24" t="str">
        <f aca="false">IF(OR(D51="",E51=""),"",E51-D51)</f>
        <v/>
      </c>
      <c r="G51" s="12" t="str">
        <f aca="false">IF(OR(D51="",E51="",D51=0),"",ROUND(E51/D51,2))</f>
        <v/>
      </c>
    </row>
    <row r="52" customFormat="false" ht="15" hidden="false" customHeight="false" outlineLevel="0" collapsed="false">
      <c r="A52" s="9"/>
      <c r="B52" s="11"/>
      <c r="C52" s="11"/>
      <c r="D52" s="23"/>
      <c r="E52" s="23"/>
      <c r="F52" s="24" t="str">
        <f aca="false">IF(OR(D52="",E52=""),"",E52-D52)</f>
        <v/>
      </c>
      <c r="G52" s="12" t="str">
        <f aca="false">IF(OR(D52="",E52="",D52=0),"",ROUND(E52/D52,2))</f>
        <v/>
      </c>
    </row>
    <row r="53" customFormat="false" ht="15" hidden="false" customHeight="false" outlineLevel="0" collapsed="false">
      <c r="A53" s="9"/>
      <c r="B53" s="11"/>
      <c r="C53" s="11"/>
      <c r="D53" s="23"/>
      <c r="E53" s="23"/>
      <c r="F53" s="24" t="str">
        <f aca="false">IF(OR(D53="",E53=""),"",E53-D53)</f>
        <v/>
      </c>
      <c r="G53" s="12" t="str">
        <f aca="false">IF(OR(D53="",E53="",D53=0),"",ROUND(E53/D53,2))</f>
        <v/>
      </c>
    </row>
    <row r="54" customFormat="false" ht="15" hidden="false" customHeight="false" outlineLevel="0" collapsed="false">
      <c r="A54" s="9"/>
      <c r="B54" s="11"/>
      <c r="C54" s="11"/>
      <c r="D54" s="23"/>
      <c r="E54" s="23"/>
      <c r="F54" s="24" t="str">
        <f aca="false">IF(OR(D54="",E54=""),"",E54-D54)</f>
        <v/>
      </c>
      <c r="G54" s="12" t="str">
        <f aca="false">IF(OR(D54="",E54="",D54=0),"",ROUND(E54/D54,2))</f>
        <v/>
      </c>
    </row>
    <row r="55" customFormat="false" ht="15" hidden="false" customHeight="false" outlineLevel="0" collapsed="false">
      <c r="A55" s="9"/>
      <c r="B55" s="11"/>
      <c r="C55" s="11"/>
      <c r="D55" s="23"/>
      <c r="E55" s="23"/>
      <c r="F55" s="24" t="str">
        <f aca="false">IF(OR(D55="",E55=""),"",E55-D55)</f>
        <v/>
      </c>
      <c r="G55" s="12" t="str">
        <f aca="false">IF(OR(D55="",E55="",D55=0),"",ROUND(E55/D55,2))</f>
        <v/>
      </c>
    </row>
    <row r="56" customFormat="false" ht="15" hidden="false" customHeight="false" outlineLevel="0" collapsed="false">
      <c r="A56" s="9"/>
      <c r="B56" s="11"/>
      <c r="C56" s="11"/>
      <c r="D56" s="23"/>
      <c r="E56" s="23"/>
      <c r="F56" s="24" t="str">
        <f aca="false">IF(OR(D56="",E56=""),"",E56-D56)</f>
        <v/>
      </c>
      <c r="G56" s="12" t="str">
        <f aca="false">IF(OR(D56="",E56="",D56=0),"",ROUND(E56/D56,2))</f>
        <v/>
      </c>
    </row>
    <row r="57" customFormat="false" ht="15" hidden="false" customHeight="false" outlineLevel="0" collapsed="false">
      <c r="A57" s="9"/>
      <c r="B57" s="11"/>
      <c r="C57" s="11"/>
      <c r="D57" s="23"/>
      <c r="E57" s="23"/>
      <c r="F57" s="24" t="str">
        <f aca="false">IF(OR(D57="",E57=""),"",E57-D57)</f>
        <v/>
      </c>
      <c r="G57" s="12" t="str">
        <f aca="false">IF(OR(D57="",E57="",D57=0),"",ROUND(E57/D57,2))</f>
        <v/>
      </c>
    </row>
    <row r="58" customFormat="false" ht="15" hidden="false" customHeight="false" outlineLevel="0" collapsed="false">
      <c r="A58" s="9"/>
      <c r="B58" s="11"/>
      <c r="C58" s="11"/>
      <c r="D58" s="23"/>
      <c r="E58" s="23"/>
      <c r="F58" s="24" t="str">
        <f aca="false">IF(OR(D58="",E58=""),"",E58-D58)</f>
        <v/>
      </c>
      <c r="G58" s="12" t="str">
        <f aca="false">IF(OR(D58="",E58="",D58=0),"",ROUND(E58/D58,2))</f>
        <v/>
      </c>
    </row>
    <row r="59" customFormat="false" ht="15" hidden="false" customHeight="false" outlineLevel="0" collapsed="false">
      <c r="A59" s="9"/>
      <c r="B59" s="11"/>
      <c r="C59" s="11"/>
      <c r="D59" s="23"/>
      <c r="E59" s="23"/>
      <c r="F59" s="24" t="str">
        <f aca="false">IF(OR(D59="",E59=""),"",E59-D59)</f>
        <v/>
      </c>
      <c r="G59" s="12" t="str">
        <f aca="false">IF(OR(D59="",E59="",D59=0),"",ROUND(E59/D59,2))</f>
        <v/>
      </c>
    </row>
    <row r="60" customFormat="false" ht="15" hidden="false" customHeight="false" outlineLevel="0" collapsed="false">
      <c r="A60" s="9"/>
      <c r="B60" s="11"/>
      <c r="C60" s="11"/>
      <c r="D60" s="23"/>
      <c r="E60" s="23"/>
      <c r="F60" s="24" t="str">
        <f aca="false">IF(OR(D60="",E60=""),"",E60-D60)</f>
        <v/>
      </c>
      <c r="G60" s="12" t="str">
        <f aca="false">IF(OR(D60="",E60="",D60=0),"",ROUND(E60/D60,2))</f>
        <v/>
      </c>
    </row>
    <row r="61" customFormat="false" ht="15" hidden="false" customHeight="false" outlineLevel="0" collapsed="false">
      <c r="A61" s="9"/>
      <c r="B61" s="11"/>
      <c r="C61" s="11"/>
      <c r="D61" s="23"/>
      <c r="E61" s="23"/>
      <c r="F61" s="24" t="str">
        <f aca="false">IF(OR(D61="",E61=""),"",E61-D61)</f>
        <v/>
      </c>
      <c r="G61" s="12" t="str">
        <f aca="false">IF(OR(D61="",E61="",D61=0),"",ROUND(E61/D61,2))</f>
        <v/>
      </c>
    </row>
    <row r="62" customFormat="false" ht="15" hidden="false" customHeight="false" outlineLevel="0" collapsed="false">
      <c r="A62" s="9"/>
      <c r="B62" s="11"/>
      <c r="C62" s="11"/>
      <c r="D62" s="23"/>
      <c r="E62" s="23"/>
      <c r="F62" s="24" t="str">
        <f aca="false">IF(OR(D62="",E62=""),"",E62-D62)</f>
        <v/>
      </c>
      <c r="G62" s="12" t="str">
        <f aca="false">IF(OR(D62="",E62="",D62=0),"",ROUND(E62/D62,2))</f>
        <v/>
      </c>
    </row>
    <row r="63" customFormat="false" ht="15" hidden="false" customHeight="false" outlineLevel="0" collapsed="false">
      <c r="A63" s="9"/>
      <c r="B63" s="11"/>
      <c r="C63" s="11"/>
      <c r="D63" s="23"/>
      <c r="E63" s="23"/>
      <c r="F63" s="24" t="str">
        <f aca="false">IF(OR(D63="",E63=""),"",E63-D63)</f>
        <v/>
      </c>
      <c r="G63" s="12" t="str">
        <f aca="false">IF(OR(D63="",E63="",D63=0),"",ROUND(E63/D63,2))</f>
        <v/>
      </c>
    </row>
    <row r="64" customFormat="false" ht="15" hidden="false" customHeight="false" outlineLevel="0" collapsed="false">
      <c r="A64" s="9"/>
      <c r="B64" s="11"/>
      <c r="C64" s="11"/>
      <c r="D64" s="23"/>
      <c r="E64" s="23"/>
      <c r="F64" s="24" t="str">
        <f aca="false">IF(OR(D64="",E64=""),"",E64-D64)</f>
        <v/>
      </c>
      <c r="G64" s="12" t="str">
        <f aca="false">IF(OR(D64="",E64="",D64=0),"",ROUND(E64/D64,2))</f>
        <v/>
      </c>
    </row>
    <row r="65" customFormat="false" ht="15" hidden="false" customHeight="false" outlineLevel="0" collapsed="false">
      <c r="A65" s="9"/>
      <c r="B65" s="11"/>
      <c r="C65" s="11"/>
      <c r="D65" s="23"/>
      <c r="E65" s="23"/>
      <c r="F65" s="24" t="str">
        <f aca="false">IF(OR(D65="",E65=""),"",E65-D65)</f>
        <v/>
      </c>
      <c r="G65" s="12" t="str">
        <f aca="false">IF(OR(D65="",E65="",D65=0),"",ROUND(E65/D65,2))</f>
        <v/>
      </c>
    </row>
    <row r="66" customFormat="false" ht="15" hidden="false" customHeight="false" outlineLevel="0" collapsed="false">
      <c r="A66" s="9"/>
      <c r="B66" s="11"/>
      <c r="C66" s="11"/>
      <c r="D66" s="23"/>
      <c r="E66" s="23"/>
      <c r="F66" s="24" t="str">
        <f aca="false">IF(OR(D66="",E66=""),"",E66-D66)</f>
        <v/>
      </c>
      <c r="G66" s="12" t="str">
        <f aca="false">IF(OR(D66="",E66="",D66=0),"",ROUND(E66/D66,2))</f>
        <v/>
      </c>
    </row>
    <row r="67" customFormat="false" ht="15" hidden="false" customHeight="false" outlineLevel="0" collapsed="false">
      <c r="A67" s="9"/>
      <c r="B67" s="11"/>
      <c r="C67" s="11"/>
      <c r="D67" s="23"/>
      <c r="E67" s="23"/>
      <c r="F67" s="24" t="str">
        <f aca="false">IF(OR(D67="",E67=""),"",E67-D67)</f>
        <v/>
      </c>
      <c r="G67" s="12" t="str">
        <f aca="false">IF(OR(D67="",E67="",D67=0),"",ROUND(E67/D67,2))</f>
        <v/>
      </c>
    </row>
    <row r="68" customFormat="false" ht="15" hidden="false" customHeight="false" outlineLevel="0" collapsed="false">
      <c r="A68" s="9"/>
      <c r="B68" s="11"/>
      <c r="C68" s="11"/>
      <c r="D68" s="23"/>
      <c r="E68" s="23"/>
      <c r="F68" s="24" t="str">
        <f aca="false">IF(OR(D68="",E68=""),"",E68-D68)</f>
        <v/>
      </c>
      <c r="G68" s="12" t="str">
        <f aca="false">IF(OR(D68="",E68="",D68=0),"",ROUND(E68/D68,2))</f>
        <v/>
      </c>
    </row>
    <row r="69" customFormat="false" ht="15" hidden="false" customHeight="false" outlineLevel="0" collapsed="false">
      <c r="A69" s="9"/>
      <c r="B69" s="11"/>
      <c r="C69" s="11"/>
      <c r="D69" s="23"/>
      <c r="E69" s="23"/>
      <c r="F69" s="24" t="str">
        <f aca="false">IF(OR(D69="",E69=""),"",E69-D69)</f>
        <v/>
      </c>
      <c r="G69" s="12" t="str">
        <f aca="false">IF(OR(D69="",E69="",D69=0),"",ROUND(E69/D69,2))</f>
        <v/>
      </c>
    </row>
    <row r="70" customFormat="false" ht="15" hidden="false" customHeight="false" outlineLevel="0" collapsed="false">
      <c r="A70" s="9"/>
      <c r="B70" s="11"/>
      <c r="C70" s="11"/>
      <c r="D70" s="23"/>
      <c r="E70" s="23"/>
      <c r="F70" s="24" t="str">
        <f aca="false">IF(OR(D70="",E70=""),"",E70-D70)</f>
        <v/>
      </c>
      <c r="G70" s="12" t="str">
        <f aca="false">IF(OR(D70="",E70="",D70=0),"",ROUND(E70/D70,2))</f>
        <v/>
      </c>
    </row>
    <row r="71" customFormat="false" ht="15" hidden="false" customHeight="false" outlineLevel="0" collapsed="false">
      <c r="A71" s="9"/>
      <c r="B71" s="11"/>
      <c r="C71" s="11"/>
      <c r="D71" s="23"/>
      <c r="E71" s="23"/>
      <c r="F71" s="24" t="str">
        <f aca="false">IF(OR(D71="",E71=""),"",E71-D71)</f>
        <v/>
      </c>
      <c r="G71" s="12" t="str">
        <f aca="false">IF(OR(D71="",E71="",D71=0),"",ROUND(E71/D71,2))</f>
        <v/>
      </c>
    </row>
    <row r="72" customFormat="false" ht="15" hidden="false" customHeight="false" outlineLevel="0" collapsed="false">
      <c r="A72" s="9"/>
      <c r="B72" s="11"/>
      <c r="C72" s="11"/>
      <c r="D72" s="23"/>
      <c r="E72" s="23"/>
      <c r="F72" s="24" t="str">
        <f aca="false">IF(OR(D72="",E72=""),"",E72-D72)</f>
        <v/>
      </c>
      <c r="G72" s="12" t="str">
        <f aca="false">IF(OR(D72="",E72="",D72=0),"",ROUND(E72/D72,2))</f>
        <v/>
      </c>
    </row>
    <row r="73" customFormat="false" ht="15" hidden="false" customHeight="false" outlineLevel="0" collapsed="false">
      <c r="A73" s="9"/>
      <c r="B73" s="11"/>
      <c r="C73" s="11"/>
      <c r="D73" s="23"/>
      <c r="E73" s="23"/>
      <c r="F73" s="24" t="str">
        <f aca="false">IF(OR(D73="",E73=""),"",E73-D73)</f>
        <v/>
      </c>
      <c r="G73" s="12" t="str">
        <f aca="false">IF(OR(D73="",E73="",D73=0),"",ROUND(E73/D73,2))</f>
        <v/>
      </c>
    </row>
    <row r="74" customFormat="false" ht="15" hidden="false" customHeight="false" outlineLevel="0" collapsed="false">
      <c r="A74" s="9"/>
      <c r="B74" s="11"/>
      <c r="C74" s="11"/>
      <c r="D74" s="23"/>
      <c r="E74" s="23"/>
      <c r="F74" s="24" t="str">
        <f aca="false">IF(OR(D74="",E74=""),"",E74-D74)</f>
        <v/>
      </c>
      <c r="G74" s="12" t="str">
        <f aca="false">IF(OR(D74="",E74="",D74=0),"",ROUND(E74/D74,2))</f>
        <v/>
      </c>
    </row>
    <row r="75" customFormat="false" ht="15" hidden="false" customHeight="false" outlineLevel="0" collapsed="false">
      <c r="A75" s="9"/>
      <c r="B75" s="11"/>
      <c r="C75" s="11"/>
      <c r="D75" s="23"/>
      <c r="E75" s="23"/>
      <c r="F75" s="24" t="str">
        <f aca="false">IF(OR(D75="",E75=""),"",E75-D75)</f>
        <v/>
      </c>
      <c r="G75" s="12" t="str">
        <f aca="false">IF(OR(D75="",E75="",D75=0),"",ROUND(E75/D75,2))</f>
        <v/>
      </c>
    </row>
    <row r="76" customFormat="false" ht="15" hidden="false" customHeight="false" outlineLevel="0" collapsed="false">
      <c r="A76" s="9"/>
      <c r="B76" s="11"/>
      <c r="C76" s="11"/>
      <c r="D76" s="23"/>
      <c r="E76" s="23"/>
      <c r="F76" s="24" t="str">
        <f aca="false">IF(OR(D76="",E76=""),"",E76-D76)</f>
        <v/>
      </c>
      <c r="G76" s="12" t="str">
        <f aca="false">IF(OR(D76="",E76="",D76=0),"",ROUND(E76/D76,2))</f>
        <v/>
      </c>
    </row>
    <row r="77" customFormat="false" ht="15" hidden="false" customHeight="false" outlineLevel="0" collapsed="false">
      <c r="A77" s="9"/>
      <c r="B77" s="11"/>
      <c r="C77" s="11"/>
      <c r="D77" s="23"/>
      <c r="E77" s="23"/>
      <c r="F77" s="24" t="str">
        <f aca="false">IF(OR(D77="",E77=""),"",E77-D77)</f>
        <v/>
      </c>
      <c r="G77" s="12" t="str">
        <f aca="false">IF(OR(D77="",E77="",D77=0),"",ROUND(E77/D77,2))</f>
        <v/>
      </c>
    </row>
    <row r="78" customFormat="false" ht="15" hidden="false" customHeight="false" outlineLevel="0" collapsed="false">
      <c r="A78" s="9"/>
      <c r="B78" s="11"/>
      <c r="C78" s="11"/>
      <c r="D78" s="23"/>
      <c r="E78" s="23"/>
      <c r="F78" s="24" t="str">
        <f aca="false">IF(OR(D78="",E78=""),"",E78-D78)</f>
        <v/>
      </c>
      <c r="G78" s="12" t="str">
        <f aca="false">IF(OR(D78="",E78="",D78=0),"",ROUND(E78/D78,2))</f>
        <v/>
      </c>
    </row>
    <row r="79" customFormat="false" ht="15" hidden="false" customHeight="false" outlineLevel="0" collapsed="false">
      <c r="A79" s="9"/>
      <c r="B79" s="11"/>
      <c r="C79" s="11"/>
      <c r="D79" s="23"/>
      <c r="E79" s="23"/>
      <c r="F79" s="24" t="str">
        <f aca="false">IF(OR(D79="",E79=""),"",E79-D79)</f>
        <v/>
      </c>
      <c r="G79" s="12" t="str">
        <f aca="false">IF(OR(D79="",E79="",D79=0),"",ROUND(E79/D79,2))</f>
        <v/>
      </c>
    </row>
    <row r="80" customFormat="false" ht="15" hidden="false" customHeight="false" outlineLevel="0" collapsed="false">
      <c r="A80" s="9"/>
      <c r="B80" s="11"/>
      <c r="C80" s="11"/>
      <c r="D80" s="23"/>
      <c r="E80" s="23"/>
      <c r="F80" s="24" t="str">
        <f aca="false">IF(OR(D80="",E80=""),"",E80-D80)</f>
        <v/>
      </c>
      <c r="G80" s="12" t="str">
        <f aca="false">IF(OR(D80="",E80="",D80=0),"",ROUND(E80/D80,2))</f>
        <v/>
      </c>
    </row>
    <row r="81" customFormat="false" ht="15" hidden="false" customHeight="false" outlineLevel="0" collapsed="false">
      <c r="A81" s="9"/>
      <c r="B81" s="11"/>
      <c r="C81" s="11"/>
      <c r="D81" s="23"/>
      <c r="E81" s="23"/>
      <c r="F81" s="24" t="str">
        <f aca="false">IF(OR(D81="",E81=""),"",E81-D81)</f>
        <v/>
      </c>
      <c r="G81" s="12" t="str">
        <f aca="false">IF(OR(D81="",E81="",D81=0),"",ROUND(E81/D81,2))</f>
        <v/>
      </c>
    </row>
    <row r="82" customFormat="false" ht="15" hidden="false" customHeight="false" outlineLevel="0" collapsed="false">
      <c r="A82" s="9"/>
      <c r="B82" s="11"/>
      <c r="C82" s="11"/>
      <c r="D82" s="23"/>
      <c r="E82" s="23"/>
      <c r="F82" s="24" t="str">
        <f aca="false">IF(OR(D82="",E82=""),"",E82-D82)</f>
        <v/>
      </c>
      <c r="G82" s="12" t="str">
        <f aca="false">IF(OR(D82="",E82="",D82=0),"",ROUND(E82/D82,2))</f>
        <v/>
      </c>
    </row>
    <row r="83" customFormat="false" ht="15" hidden="false" customHeight="false" outlineLevel="0" collapsed="false">
      <c r="A83" s="9"/>
      <c r="B83" s="11"/>
      <c r="C83" s="11"/>
      <c r="D83" s="23"/>
      <c r="E83" s="23"/>
      <c r="F83" s="24" t="str">
        <f aca="false">IF(OR(D83="",E83=""),"",E83-D83)</f>
        <v/>
      </c>
      <c r="G83" s="12" t="str">
        <f aca="false">IF(OR(D83="",E83="",D83=0),"",ROUND(E83/D83,2))</f>
        <v/>
      </c>
    </row>
    <row r="84" customFormat="false" ht="15" hidden="false" customHeight="false" outlineLevel="0" collapsed="false">
      <c r="A84" s="9"/>
      <c r="B84" s="11"/>
      <c r="C84" s="11"/>
      <c r="D84" s="23"/>
      <c r="E84" s="23"/>
      <c r="F84" s="24" t="str">
        <f aca="false">IF(OR(D84="",E84=""),"",E84-D84)</f>
        <v/>
      </c>
      <c r="G84" s="12" t="str">
        <f aca="false">IF(OR(D84="",E84="",D84=0),"",ROUND(E84/D84,2))</f>
        <v/>
      </c>
    </row>
    <row r="85" customFormat="false" ht="15" hidden="false" customHeight="false" outlineLevel="0" collapsed="false">
      <c r="A85" s="9"/>
      <c r="B85" s="11"/>
      <c r="C85" s="11"/>
      <c r="D85" s="23"/>
      <c r="E85" s="23"/>
      <c r="F85" s="24" t="str">
        <f aca="false">IF(OR(D85="",E85=""),"",E85-D85)</f>
        <v/>
      </c>
      <c r="G85" s="12" t="str">
        <f aca="false">IF(OR(D85="",E85="",D85=0),"",ROUND(E85/D85,2))</f>
        <v/>
      </c>
    </row>
    <row r="86" customFormat="false" ht="15" hidden="false" customHeight="false" outlineLevel="0" collapsed="false">
      <c r="A86" s="9"/>
      <c r="B86" s="11"/>
      <c r="C86" s="11"/>
      <c r="D86" s="23"/>
      <c r="E86" s="23"/>
      <c r="F86" s="24" t="str">
        <f aca="false">IF(OR(D86="",E86=""),"",E86-D86)</f>
        <v/>
      </c>
      <c r="G86" s="12" t="str">
        <f aca="false">IF(OR(D86="",E86="",D86=0),"",ROUND(E86/D86,2))</f>
        <v/>
      </c>
    </row>
    <row r="87" customFormat="false" ht="15" hidden="false" customHeight="false" outlineLevel="0" collapsed="false">
      <c r="A87" s="9"/>
      <c r="B87" s="11"/>
      <c r="C87" s="11"/>
      <c r="D87" s="23"/>
      <c r="E87" s="23"/>
      <c r="F87" s="24" t="str">
        <f aca="false">IF(OR(D87="",E87=""),"",E87-D87)</f>
        <v/>
      </c>
      <c r="G87" s="12" t="str">
        <f aca="false">IF(OR(D87="",E87="",D87=0),"",ROUND(E87/D87,2))</f>
        <v/>
      </c>
    </row>
    <row r="88" customFormat="false" ht="15" hidden="false" customHeight="false" outlineLevel="0" collapsed="false">
      <c r="A88" s="9"/>
      <c r="B88" s="11"/>
      <c r="C88" s="11"/>
      <c r="D88" s="23"/>
      <c r="E88" s="23"/>
      <c r="F88" s="24" t="str">
        <f aca="false">IF(OR(D88="",E88=""),"",E88-D88)</f>
        <v/>
      </c>
      <c r="G88" s="12" t="str">
        <f aca="false">IF(OR(D88="",E88="",D88=0),"",ROUND(E88/D88,2))</f>
        <v/>
      </c>
    </row>
    <row r="89" customFormat="false" ht="15" hidden="false" customHeight="false" outlineLevel="0" collapsed="false">
      <c r="A89" s="9"/>
      <c r="B89" s="11"/>
      <c r="C89" s="11"/>
      <c r="D89" s="23"/>
      <c r="E89" s="23"/>
      <c r="F89" s="24" t="str">
        <f aca="false">IF(OR(D89="",E89=""),"",E89-D89)</f>
        <v/>
      </c>
      <c r="G89" s="12" t="str">
        <f aca="false">IF(OR(D89="",E89="",D89=0),"",ROUND(E89/D89,2))</f>
        <v/>
      </c>
    </row>
    <row r="90" customFormat="false" ht="15" hidden="false" customHeight="false" outlineLevel="0" collapsed="false">
      <c r="A90" s="9"/>
      <c r="B90" s="11"/>
      <c r="C90" s="11"/>
      <c r="D90" s="23"/>
      <c r="E90" s="23"/>
      <c r="F90" s="24" t="str">
        <f aca="false">IF(OR(D90="",E90=""),"",E90-D90)</f>
        <v/>
      </c>
      <c r="G90" s="12" t="str">
        <f aca="false">IF(OR(D90="",E90="",D90=0),"",ROUND(E90/D90,2))</f>
        <v/>
      </c>
    </row>
    <row r="91" customFormat="false" ht="15" hidden="false" customHeight="false" outlineLevel="0" collapsed="false">
      <c r="A91" s="9"/>
      <c r="B91" s="11"/>
      <c r="C91" s="11"/>
      <c r="D91" s="23"/>
      <c r="E91" s="23"/>
      <c r="F91" s="24" t="str">
        <f aca="false">IF(OR(D91="",E91=""),"",E91-D91)</f>
        <v/>
      </c>
      <c r="G91" s="12" t="str">
        <f aca="false">IF(OR(D91="",E91="",D91=0),"",ROUND(E91/D91,2))</f>
        <v/>
      </c>
    </row>
    <row r="92" customFormat="false" ht="15" hidden="false" customHeight="false" outlineLevel="0" collapsed="false">
      <c r="A92" s="9"/>
      <c r="B92" s="11"/>
      <c r="C92" s="11"/>
      <c r="D92" s="23"/>
      <c r="E92" s="23"/>
      <c r="F92" s="24" t="str">
        <f aca="false">IF(OR(D92="",E92=""),"",E92-D92)</f>
        <v/>
      </c>
      <c r="G92" s="12" t="str">
        <f aca="false">IF(OR(D92="",E92="",D92=0),"",ROUND(E92/D92,2))</f>
        <v/>
      </c>
    </row>
    <row r="93" customFormat="false" ht="15" hidden="false" customHeight="false" outlineLevel="0" collapsed="false">
      <c r="A93" s="9"/>
      <c r="B93" s="11"/>
      <c r="C93" s="11"/>
      <c r="D93" s="23"/>
      <c r="E93" s="23"/>
      <c r="F93" s="24" t="str">
        <f aca="false">IF(OR(D93="",E93=""),"",E93-D93)</f>
        <v/>
      </c>
      <c r="G93" s="12" t="str">
        <f aca="false">IF(OR(D93="",E93="",D93=0),"",ROUND(E93/D93,2))</f>
        <v/>
      </c>
    </row>
    <row r="94" customFormat="false" ht="15" hidden="false" customHeight="false" outlineLevel="0" collapsed="false">
      <c r="A94" s="9"/>
      <c r="B94" s="11"/>
      <c r="C94" s="11"/>
      <c r="D94" s="23"/>
      <c r="E94" s="23"/>
      <c r="F94" s="24" t="str">
        <f aca="false">IF(OR(D94="",E94=""),"",E94-D94)</f>
        <v/>
      </c>
      <c r="G94" s="12" t="str">
        <f aca="false">IF(OR(D94="",E94="",D94=0),"",ROUND(E94/D94,2))</f>
        <v/>
      </c>
    </row>
    <row r="95" customFormat="false" ht="15" hidden="false" customHeight="false" outlineLevel="0" collapsed="false">
      <c r="A95" s="9"/>
      <c r="B95" s="11"/>
      <c r="C95" s="11"/>
      <c r="D95" s="23"/>
      <c r="E95" s="23"/>
      <c r="F95" s="24" t="str">
        <f aca="false">IF(OR(D95="",E95=""),"",E95-D95)</f>
        <v/>
      </c>
      <c r="G95" s="12" t="str">
        <f aca="false">IF(OR(D95="",E95="",D95=0),"",ROUND(E95/D95,2))</f>
        <v/>
      </c>
    </row>
    <row r="96" customFormat="false" ht="15" hidden="false" customHeight="false" outlineLevel="0" collapsed="false">
      <c r="A96" s="9"/>
      <c r="B96" s="11"/>
      <c r="C96" s="11"/>
      <c r="D96" s="23"/>
      <c r="E96" s="23"/>
      <c r="F96" s="24" t="str">
        <f aca="false">IF(OR(D96="",E96=""),"",E96-D96)</f>
        <v/>
      </c>
      <c r="G96" s="12" t="str">
        <f aca="false">IF(OR(D96="",E96="",D96=0),"",ROUND(E96/D96,2))</f>
        <v/>
      </c>
    </row>
    <row r="97" customFormat="false" ht="15" hidden="false" customHeight="false" outlineLevel="0" collapsed="false">
      <c r="A97" s="9"/>
      <c r="B97" s="11"/>
      <c r="C97" s="11"/>
      <c r="D97" s="23"/>
      <c r="E97" s="23"/>
      <c r="F97" s="24" t="str">
        <f aca="false">IF(OR(D97="",E97=""),"",E97-D97)</f>
        <v/>
      </c>
      <c r="G97" s="12" t="str">
        <f aca="false">IF(OR(D97="",E97="",D97=0),"",ROUND(E97/D97,2))</f>
        <v/>
      </c>
    </row>
    <row r="98" customFormat="false" ht="15" hidden="false" customHeight="false" outlineLevel="0" collapsed="false">
      <c r="A98" s="9"/>
      <c r="B98" s="11"/>
      <c r="C98" s="11"/>
      <c r="D98" s="23"/>
      <c r="E98" s="23"/>
      <c r="F98" s="24" t="str">
        <f aca="false">IF(OR(D98="",E98=""),"",E98-D98)</f>
        <v/>
      </c>
      <c r="G98" s="12" t="str">
        <f aca="false">IF(OR(D98="",E98="",D98=0),"",ROUND(E98/D98,2))</f>
        <v/>
      </c>
    </row>
    <row r="99" customFormat="false" ht="15" hidden="false" customHeight="false" outlineLevel="0" collapsed="false">
      <c r="A99" s="9"/>
      <c r="B99" s="11"/>
      <c r="C99" s="11"/>
      <c r="D99" s="23"/>
      <c r="E99" s="23"/>
      <c r="F99" s="24" t="str">
        <f aca="false">IF(OR(D99="",E99=""),"",E99-D99)</f>
        <v/>
      </c>
      <c r="G99" s="12" t="str">
        <f aca="false">IF(OR(D99="",E99="",D99=0),"",ROUND(E99/D99,2))</f>
        <v/>
      </c>
    </row>
    <row r="100" customFormat="false" ht="15" hidden="false" customHeight="false" outlineLevel="0" collapsed="false">
      <c r="A100" s="9"/>
      <c r="B100" s="11"/>
      <c r="C100" s="11"/>
      <c r="D100" s="23"/>
      <c r="E100" s="23"/>
      <c r="F100" s="24" t="str">
        <f aca="false">IF(OR(D100="",E100=""),"",E100-D100)</f>
        <v/>
      </c>
      <c r="G100" s="12" t="str">
        <f aca="false">IF(OR(D100="",E100="",D100=0),"",ROUND(E100/D100,2))</f>
        <v/>
      </c>
    </row>
    <row r="101" customFormat="false" ht="15" hidden="false" customHeight="false" outlineLevel="0" collapsed="false">
      <c r="A101" s="9"/>
      <c r="B101" s="11"/>
      <c r="C101" s="11"/>
      <c r="D101" s="23"/>
      <c r="E101" s="23"/>
      <c r="F101" s="24" t="str">
        <f aca="false">IF(OR(D101="",E101=""),"",E101-D101)</f>
        <v/>
      </c>
      <c r="G101" s="12" t="str">
        <f aca="false">IF(OR(D101="",E101="",D101=0),"",ROUND(E101/D101,2))</f>
        <v/>
      </c>
    </row>
    <row r="102" customFormat="false" ht="15" hidden="false" customHeight="false" outlineLevel="0" collapsed="false">
      <c r="A102" s="9"/>
      <c r="B102" s="11"/>
      <c r="C102" s="11"/>
      <c r="D102" s="23"/>
      <c r="E102" s="23"/>
      <c r="F102" s="24" t="str">
        <f aca="false">IF(OR(D102="",E102=""),"",E102-D102)</f>
        <v/>
      </c>
      <c r="G102" s="12" t="str">
        <f aca="false">IF(OR(D102="",E102="",D102=0),"",ROUND(E102/D102,2))</f>
        <v/>
      </c>
    </row>
    <row r="103" customFormat="false" ht="15" hidden="false" customHeight="false" outlineLevel="0" collapsed="false">
      <c r="A103" s="9"/>
      <c r="B103" s="11"/>
      <c r="C103" s="11"/>
      <c r="D103" s="23"/>
      <c r="E103" s="23"/>
      <c r="F103" s="24" t="str">
        <f aca="false">IF(OR(D103="",E103=""),"",E103-D103)</f>
        <v/>
      </c>
      <c r="G103" s="12" t="str">
        <f aca="false">IF(OR(D103="",E103="",D103=0),"",ROUND(E103/D103,2))</f>
        <v/>
      </c>
    </row>
    <row r="104" customFormat="false" ht="15" hidden="false" customHeight="false" outlineLevel="0" collapsed="false">
      <c r="A104" s="9"/>
      <c r="B104" s="11"/>
      <c r="C104" s="11"/>
      <c r="D104" s="23"/>
      <c r="E104" s="23"/>
      <c r="F104" s="24" t="str">
        <f aca="false">IF(OR(D104="",E104=""),"",E104-D104)</f>
        <v/>
      </c>
      <c r="G104" s="12" t="str">
        <f aca="false">IF(OR(D104="",E104="",D104=0),"",ROUND(E104/D104,2))</f>
        <v/>
      </c>
    </row>
    <row r="105" customFormat="false" ht="15" hidden="false" customHeight="false" outlineLevel="0" collapsed="false">
      <c r="A105" s="9"/>
      <c r="B105" s="11"/>
      <c r="C105" s="11"/>
      <c r="D105" s="23"/>
      <c r="E105" s="23"/>
      <c r="F105" s="24" t="str">
        <f aca="false">IF(OR(D105="",E105=""),"",E105-D105)</f>
        <v/>
      </c>
      <c r="G105" s="12" t="str">
        <f aca="false">IF(OR(D105="",E105="",D105=0),"",ROUND(E105/D105,2))</f>
        <v/>
      </c>
    </row>
  </sheetData>
  <dataValidations count="1">
    <dataValidation allowBlank="true" errorStyle="stop" operator="between" showDropDown="false" showErrorMessage="false" showInputMessage="false" sqref="C6:C105" type="list">
      <formula1>Asignaturas!$A$9:$A$20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38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141</v>
      </c>
    </row>
    <row r="2" customFormat="false" ht="15" hidden="false" customHeight="false" outlineLevel="0" collapsed="false">
      <c r="A2" s="2" t="s">
        <v>142</v>
      </c>
    </row>
    <row r="3" customFormat="false" ht="15" hidden="false" customHeight="false" outlineLevel="0" collapsed="false">
      <c r="A3" s="7" t="s">
        <v>143</v>
      </c>
      <c r="C3" s="14" t="n">
        <f aca="false">IFERROR(ROUND(AVERAGE(E6:E45),1),"")</f>
        <v>4</v>
      </c>
    </row>
    <row r="5" customFormat="false" ht="31.5" hidden="false" customHeight="true" outlineLevel="0" collapsed="false">
      <c r="A5" s="10" t="s">
        <v>144</v>
      </c>
      <c r="B5" s="10" t="s">
        <v>145</v>
      </c>
      <c r="C5" s="10" t="s">
        <v>146</v>
      </c>
      <c r="D5" s="10" t="s">
        <v>147</v>
      </c>
      <c r="E5" s="10" t="s">
        <v>148</v>
      </c>
    </row>
    <row r="6" customFormat="false" ht="30" hidden="false" customHeight="true" outlineLevel="0" collapsed="false">
      <c r="A6" s="9" t="n">
        <v>46300</v>
      </c>
      <c r="B6" s="11" t="s">
        <v>149</v>
      </c>
      <c r="C6" s="11" t="s">
        <v>150</v>
      </c>
      <c r="D6" s="11" t="s">
        <v>151</v>
      </c>
      <c r="E6" s="8" t="n">
        <v>4</v>
      </c>
    </row>
    <row r="7" customFormat="false" ht="30" hidden="false" customHeight="true" outlineLevel="0" collapsed="false">
      <c r="A7" s="9"/>
      <c r="B7" s="11"/>
      <c r="C7" s="11"/>
      <c r="D7" s="11"/>
      <c r="E7" s="8"/>
    </row>
    <row r="8" customFormat="false" ht="30" hidden="false" customHeight="true" outlineLevel="0" collapsed="false">
      <c r="A8" s="9"/>
      <c r="B8" s="11"/>
      <c r="C8" s="11"/>
      <c r="D8" s="11"/>
      <c r="E8" s="8"/>
    </row>
    <row r="9" customFormat="false" ht="30" hidden="false" customHeight="true" outlineLevel="0" collapsed="false">
      <c r="A9" s="9"/>
      <c r="B9" s="11"/>
      <c r="C9" s="11"/>
      <c r="D9" s="11"/>
      <c r="E9" s="8"/>
    </row>
    <row r="10" customFormat="false" ht="30" hidden="false" customHeight="true" outlineLevel="0" collapsed="false">
      <c r="A10" s="9"/>
      <c r="B10" s="11"/>
      <c r="C10" s="11"/>
      <c r="D10" s="11"/>
      <c r="E10" s="8"/>
    </row>
    <row r="11" customFormat="false" ht="30" hidden="false" customHeight="true" outlineLevel="0" collapsed="false">
      <c r="A11" s="9"/>
      <c r="B11" s="11"/>
      <c r="C11" s="11"/>
      <c r="D11" s="11"/>
      <c r="E11" s="8"/>
    </row>
    <row r="12" customFormat="false" ht="30" hidden="false" customHeight="true" outlineLevel="0" collapsed="false">
      <c r="A12" s="9"/>
      <c r="B12" s="11"/>
      <c r="C12" s="11"/>
      <c r="D12" s="11"/>
      <c r="E12" s="8"/>
    </row>
    <row r="13" customFormat="false" ht="30" hidden="false" customHeight="true" outlineLevel="0" collapsed="false">
      <c r="A13" s="9"/>
      <c r="B13" s="11"/>
      <c r="C13" s="11"/>
      <c r="D13" s="11"/>
      <c r="E13" s="8"/>
    </row>
    <row r="14" customFormat="false" ht="30" hidden="false" customHeight="true" outlineLevel="0" collapsed="false">
      <c r="A14" s="9"/>
      <c r="B14" s="11"/>
      <c r="C14" s="11"/>
      <c r="D14" s="11"/>
      <c r="E14" s="8"/>
    </row>
    <row r="15" customFormat="false" ht="30" hidden="false" customHeight="true" outlineLevel="0" collapsed="false">
      <c r="A15" s="9"/>
      <c r="B15" s="11"/>
      <c r="C15" s="11"/>
      <c r="D15" s="11"/>
      <c r="E15" s="8"/>
    </row>
    <row r="16" customFormat="false" ht="30" hidden="false" customHeight="true" outlineLevel="0" collapsed="false">
      <c r="A16" s="9"/>
      <c r="B16" s="11"/>
      <c r="C16" s="11"/>
      <c r="D16" s="11"/>
      <c r="E16" s="8"/>
    </row>
    <row r="17" customFormat="false" ht="30" hidden="false" customHeight="true" outlineLevel="0" collapsed="false">
      <c r="A17" s="9"/>
      <c r="B17" s="11"/>
      <c r="C17" s="11"/>
      <c r="D17" s="11"/>
      <c r="E17" s="8"/>
    </row>
    <row r="18" customFormat="false" ht="30" hidden="false" customHeight="true" outlineLevel="0" collapsed="false">
      <c r="A18" s="9"/>
      <c r="B18" s="11"/>
      <c r="C18" s="11"/>
      <c r="D18" s="11"/>
      <c r="E18" s="8"/>
    </row>
    <row r="19" customFormat="false" ht="30" hidden="false" customHeight="true" outlineLevel="0" collapsed="false">
      <c r="A19" s="9"/>
      <c r="B19" s="11"/>
      <c r="C19" s="11"/>
      <c r="D19" s="11"/>
      <c r="E19" s="8"/>
    </row>
    <row r="20" customFormat="false" ht="30" hidden="false" customHeight="true" outlineLevel="0" collapsed="false">
      <c r="A20" s="9"/>
      <c r="B20" s="11"/>
      <c r="C20" s="11"/>
      <c r="D20" s="11"/>
      <c r="E20" s="8"/>
    </row>
    <row r="21" customFormat="false" ht="30" hidden="false" customHeight="true" outlineLevel="0" collapsed="false">
      <c r="A21" s="9"/>
      <c r="B21" s="11"/>
      <c r="C21" s="11"/>
      <c r="D21" s="11"/>
      <c r="E21" s="8"/>
    </row>
    <row r="22" customFormat="false" ht="30" hidden="false" customHeight="true" outlineLevel="0" collapsed="false">
      <c r="A22" s="9"/>
      <c r="B22" s="11"/>
      <c r="C22" s="11"/>
      <c r="D22" s="11"/>
      <c r="E22" s="8"/>
    </row>
    <row r="23" customFormat="false" ht="30" hidden="false" customHeight="true" outlineLevel="0" collapsed="false">
      <c r="A23" s="9"/>
      <c r="B23" s="11"/>
      <c r="C23" s="11"/>
      <c r="D23" s="11"/>
      <c r="E23" s="8"/>
    </row>
    <row r="24" customFormat="false" ht="30" hidden="false" customHeight="true" outlineLevel="0" collapsed="false">
      <c r="A24" s="9"/>
      <c r="B24" s="11"/>
      <c r="C24" s="11"/>
      <c r="D24" s="11"/>
      <c r="E24" s="8"/>
    </row>
    <row r="25" customFormat="false" ht="30" hidden="false" customHeight="true" outlineLevel="0" collapsed="false">
      <c r="A25" s="9"/>
      <c r="B25" s="11"/>
      <c r="C25" s="11"/>
      <c r="D25" s="11"/>
      <c r="E25" s="8"/>
    </row>
    <row r="26" customFormat="false" ht="30" hidden="false" customHeight="true" outlineLevel="0" collapsed="false">
      <c r="A26" s="9"/>
      <c r="B26" s="11"/>
      <c r="C26" s="11"/>
      <c r="D26" s="11"/>
      <c r="E26" s="8"/>
    </row>
    <row r="27" customFormat="false" ht="30" hidden="false" customHeight="true" outlineLevel="0" collapsed="false">
      <c r="A27" s="9"/>
      <c r="B27" s="11"/>
      <c r="C27" s="11"/>
      <c r="D27" s="11"/>
      <c r="E27" s="8"/>
    </row>
    <row r="28" customFormat="false" ht="30" hidden="false" customHeight="true" outlineLevel="0" collapsed="false">
      <c r="A28" s="9"/>
      <c r="B28" s="11"/>
      <c r="C28" s="11"/>
      <c r="D28" s="11"/>
      <c r="E28" s="8"/>
    </row>
    <row r="29" customFormat="false" ht="30" hidden="false" customHeight="true" outlineLevel="0" collapsed="false">
      <c r="A29" s="9"/>
      <c r="B29" s="11"/>
      <c r="C29" s="11"/>
      <c r="D29" s="11"/>
      <c r="E29" s="8"/>
    </row>
    <row r="30" customFormat="false" ht="30" hidden="false" customHeight="true" outlineLevel="0" collapsed="false">
      <c r="A30" s="9"/>
      <c r="B30" s="11"/>
      <c r="C30" s="11"/>
      <c r="D30" s="11"/>
      <c r="E30" s="8"/>
    </row>
    <row r="31" customFormat="false" ht="30" hidden="false" customHeight="true" outlineLevel="0" collapsed="false">
      <c r="A31" s="9"/>
      <c r="B31" s="11"/>
      <c r="C31" s="11"/>
      <c r="D31" s="11"/>
      <c r="E31" s="8"/>
    </row>
    <row r="32" customFormat="false" ht="30" hidden="false" customHeight="true" outlineLevel="0" collapsed="false">
      <c r="A32" s="9"/>
      <c r="B32" s="11"/>
      <c r="C32" s="11"/>
      <c r="D32" s="11"/>
      <c r="E32" s="8"/>
    </row>
    <row r="33" customFormat="false" ht="30" hidden="false" customHeight="true" outlineLevel="0" collapsed="false">
      <c r="A33" s="9"/>
      <c r="B33" s="11"/>
      <c r="C33" s="11"/>
      <c r="D33" s="11"/>
      <c r="E33" s="8"/>
    </row>
    <row r="34" customFormat="false" ht="30" hidden="false" customHeight="true" outlineLevel="0" collapsed="false">
      <c r="A34" s="9"/>
      <c r="B34" s="11"/>
      <c r="C34" s="11"/>
      <c r="D34" s="11"/>
      <c r="E34" s="8"/>
    </row>
    <row r="35" customFormat="false" ht="30" hidden="false" customHeight="true" outlineLevel="0" collapsed="false">
      <c r="A35" s="9"/>
      <c r="B35" s="11"/>
      <c r="C35" s="11"/>
      <c r="D35" s="11"/>
      <c r="E35" s="8"/>
    </row>
    <row r="36" customFormat="false" ht="30" hidden="false" customHeight="true" outlineLevel="0" collapsed="false">
      <c r="A36" s="9"/>
      <c r="B36" s="11"/>
      <c r="C36" s="11"/>
      <c r="D36" s="11"/>
      <c r="E36" s="8"/>
    </row>
    <row r="37" customFormat="false" ht="30" hidden="false" customHeight="true" outlineLevel="0" collapsed="false">
      <c r="A37" s="9"/>
      <c r="B37" s="11"/>
      <c r="C37" s="11"/>
      <c r="D37" s="11"/>
      <c r="E37" s="8"/>
    </row>
    <row r="38" customFormat="false" ht="30" hidden="false" customHeight="true" outlineLevel="0" collapsed="false">
      <c r="A38" s="9"/>
      <c r="B38" s="11"/>
      <c r="C38" s="11"/>
      <c r="D38" s="11"/>
      <c r="E38" s="8"/>
    </row>
    <row r="39" customFormat="false" ht="30" hidden="false" customHeight="true" outlineLevel="0" collapsed="false">
      <c r="A39" s="9"/>
      <c r="B39" s="11"/>
      <c r="C39" s="11"/>
      <c r="D39" s="11"/>
      <c r="E39" s="8"/>
    </row>
    <row r="40" customFormat="false" ht="30" hidden="false" customHeight="true" outlineLevel="0" collapsed="false">
      <c r="A40" s="9"/>
      <c r="B40" s="11"/>
      <c r="C40" s="11"/>
      <c r="D40" s="11"/>
      <c r="E40" s="8"/>
    </row>
    <row r="41" customFormat="false" ht="30" hidden="false" customHeight="true" outlineLevel="0" collapsed="false">
      <c r="A41" s="9"/>
      <c r="B41" s="11"/>
      <c r="C41" s="11"/>
      <c r="D41" s="11"/>
      <c r="E41" s="8"/>
    </row>
    <row r="42" customFormat="false" ht="30" hidden="false" customHeight="true" outlineLevel="0" collapsed="false">
      <c r="A42" s="9"/>
      <c r="B42" s="11"/>
      <c r="C42" s="11"/>
      <c r="D42" s="11"/>
      <c r="E42" s="8"/>
    </row>
    <row r="43" customFormat="false" ht="30" hidden="false" customHeight="true" outlineLevel="0" collapsed="false">
      <c r="A43" s="9"/>
      <c r="B43" s="11"/>
      <c r="C43" s="11"/>
      <c r="D43" s="11"/>
      <c r="E43" s="8"/>
    </row>
    <row r="44" customFormat="false" ht="30" hidden="false" customHeight="true" outlineLevel="0" collapsed="false">
      <c r="A44" s="9"/>
      <c r="B44" s="11"/>
      <c r="C44" s="11"/>
      <c r="D44" s="11"/>
      <c r="E44" s="8"/>
    </row>
    <row r="45" customFormat="false" ht="30" hidden="false" customHeight="true" outlineLevel="0" collapsed="false">
      <c r="A45" s="9"/>
      <c r="B45" s="11"/>
      <c r="C45" s="11"/>
      <c r="D45" s="11"/>
      <c r="E45" s="8"/>
    </row>
  </sheetData>
  <dataValidations count="1">
    <dataValidation allowBlank="true" errorStyle="stop" operator="between" showDropDown="false" showErrorMessage="false" showInputMessage="false" sqref="E6:E4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2026-10-10T19:01:54Z</dcterms:created>
  <dc:creator>openpyxl</dc:creator>
  <dc:description/>
  <dc:language>en-US</dc:language>
  <cp:lastModifiedBy/>
  <dcterms:modified xsi:type="dcterms:W3CDTF">2026-10-10T19:01:54Z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